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1835" windowHeight="1020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6">'ETC'!$A$1:$O$28</definedName>
    <definedName name="_xlnm.Print_Area" localSheetId="0">'PL'!$A$1:$P$99</definedName>
    <definedName name="_xlnm.Print_Area" localSheetId="1">'PL QTR'!$A$1:$AN$31</definedName>
    <definedName name="_xlnm.Print_Area" localSheetId="4">'SEGMENT'!$A$1:$Q$60</definedName>
  </definedNames>
  <calcPr fullCalcOnLoad="1"/>
</workbook>
</file>

<file path=xl/sharedStrings.xml><?xml version="1.0" encoding="utf-8"?>
<sst xmlns="http://schemas.openxmlformats.org/spreadsheetml/2006/main" count="1239" uniqueCount="448">
  <si>
    <t xml:space="preserve">  Income before income taxes and minority interests</t>
  </si>
  <si>
    <t>Net cash provided by (used in) financing activities</t>
  </si>
  <si>
    <t>Net Sales</t>
  </si>
  <si>
    <t>Operating Income</t>
  </si>
  <si>
    <t>Consumer Lifestyle 
Business</t>
  </si>
  <si>
    <t>Others</t>
  </si>
  <si>
    <t>Elimination and Unallocated</t>
  </si>
  <si>
    <t>Total</t>
  </si>
  <si>
    <t>Total Assets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</si>
  <si>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</si>
  <si>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</si>
  <si>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</si>
  <si>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</si>
  <si>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</si>
  <si>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Stock Price</t>
  </si>
  <si>
    <t>Results Year End</t>
  </si>
  <si>
    <t>Year's High</t>
  </si>
  <si>
    <t>Year's Low</t>
  </si>
  <si>
    <t>Adjusted EPS</t>
  </si>
  <si>
    <t>Net Assets per Share</t>
  </si>
  <si>
    <t>-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</si>
  <si>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</si>
  <si>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</si>
  <si>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</si>
  <si>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</si>
  <si>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</si>
  <si>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</si>
  <si>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</si>
  <si>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</si>
  <si>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</si>
  <si>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</si>
  <si>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</si>
  <si>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</si>
  <si>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</si>
  <si>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</si>
  <si>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</si>
  <si>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</si>
  <si>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t xml:space="preserve"> Extraordinary income</t>
  </si>
  <si>
    <t>1Q</t>
  </si>
  <si>
    <t>Current assets</t>
  </si>
  <si>
    <t>Total current assets</t>
  </si>
  <si>
    <t>Property, plant and equipment</t>
  </si>
  <si>
    <t>Intangible assets</t>
  </si>
  <si>
    <t>Net cash provided by (used in) operating activities</t>
  </si>
  <si>
    <t>Gross profit</t>
  </si>
  <si>
    <t>FY2009</t>
  </si>
  <si>
    <t xml:space="preserve">  Real estate for investment</t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</si>
  <si>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</si>
  <si>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</si>
  <si>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</si>
  <si>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</si>
  <si>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</si>
  <si>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</si>
  <si>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</si>
  <si>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</si>
  <si>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t xml:space="preserve">  Equity in losses of affiliates</t>
  </si>
  <si>
    <t>Cash and cash equivalents</t>
  </si>
  <si>
    <t xml:space="preserve">  Repurchase of preferred stock</t>
  </si>
  <si>
    <t xml:space="preserve">  Net increase (decrease) in commercial papers</t>
  </si>
  <si>
    <t>-</t>
  </si>
  <si>
    <t xml:space="preserve"> Extraordinary income/losses - net</t>
  </si>
  <si>
    <t>Net sales</t>
  </si>
  <si>
    <t>Cost of sales</t>
  </si>
  <si>
    <t>Gross profit</t>
  </si>
  <si>
    <t>Selling, general and administrative expenses</t>
  </si>
  <si>
    <t>Ordinary Income</t>
  </si>
  <si>
    <t>Extraordinary income/losses - net</t>
  </si>
  <si>
    <t>Net income</t>
  </si>
  <si>
    <t>Core earnings</t>
  </si>
  <si>
    <t xml:space="preserve">                             Equity in earnings of affiliates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</si>
  <si>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</si>
  <si>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</si>
  <si>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</si>
  <si>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</si>
  <si>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Total assets</t>
  </si>
  <si>
    <t>FY2009</t>
  </si>
  <si>
    <t>FY2010</t>
  </si>
  <si>
    <t xml:space="preserve">  Loss on adjustment for changes of accounting 
  standards for asset retirement obligations</t>
  </si>
  <si>
    <t>Income before minority interests</t>
  </si>
  <si>
    <t>FY2009</t>
  </si>
  <si>
    <t>FY2010</t>
  </si>
  <si>
    <t>Income before minority interests</t>
  </si>
  <si>
    <t>Other comprehensive income</t>
  </si>
  <si>
    <t>comprehensive income</t>
  </si>
  <si>
    <t xml:space="preserve"> Extraordinary income</t>
  </si>
  <si>
    <t xml:space="preserve">  Gain on liquidation of subsidiaries and  
  affiliates</t>
  </si>
  <si>
    <t xml:space="preserve">  Adjustment for hyperinflationary economies</t>
  </si>
  <si>
    <t xml:space="preserve">  Loss on disaster</t>
  </si>
  <si>
    <t>Extraordinary income/losses - net</t>
  </si>
  <si>
    <t>FY2006</t>
  </si>
  <si>
    <t>FY2007</t>
  </si>
  <si>
    <t>FY2008</t>
  </si>
  <si>
    <t>FY2009</t>
  </si>
  <si>
    <t>FY2010</t>
  </si>
  <si>
    <t>1Q</t>
  </si>
  <si>
    <t>2Q</t>
  </si>
  <si>
    <t>3Q</t>
  </si>
  <si>
    <t>4Q</t>
  </si>
  <si>
    <t>FY2011</t>
  </si>
  <si>
    <t>Accumulated Other Comprehensive Income</t>
  </si>
  <si>
    <t>Investments and other assets</t>
  </si>
  <si>
    <t>Total noncurrent assets</t>
  </si>
  <si>
    <t>Deferred assets</t>
  </si>
  <si>
    <t>Current liabilities</t>
  </si>
  <si>
    <t>Total current liabilities</t>
  </si>
  <si>
    <t>Noncurrent liabilities</t>
  </si>
  <si>
    <t>Total noncurrent liabilities</t>
  </si>
  <si>
    <t>Total liabilities</t>
  </si>
  <si>
    <t>Shareholders' equity</t>
  </si>
  <si>
    <t>Minority interests</t>
  </si>
  <si>
    <t>Total net assets</t>
  </si>
  <si>
    <t>Total liabilities and net assets</t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</si>
  <si>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</si>
  <si>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</si>
  <si>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</si>
  <si>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</si>
  <si>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</si>
  <si>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</si>
  <si>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</si>
  <si>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</si>
  <si>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</si>
  <si>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</si>
  <si>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</si>
  <si>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</si>
  <si>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</si>
  <si>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</si>
  <si>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</si>
  <si>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</si>
  <si>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</si>
  <si>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</si>
  <si>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</si>
  <si>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</si>
  <si>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</si>
  <si>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</si>
  <si>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</si>
  <si>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</si>
  <si>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</si>
  <si>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Gross Profit</t>
  </si>
  <si>
    <t>Operating Income</t>
  </si>
  <si>
    <t>FY2005</t>
  </si>
  <si>
    <t>FY2006</t>
  </si>
  <si>
    <t>FY2007</t>
  </si>
  <si>
    <t>FY2008</t>
  </si>
  <si>
    <t>Machinery &amp;
Aerospace</t>
  </si>
  <si>
    <t>Energy &amp;
Mineral Resources</t>
  </si>
  <si>
    <t>Chemicals &amp; Plastics</t>
  </si>
  <si>
    <t>Real Estate Development &amp;
Forest Products</t>
  </si>
  <si>
    <t>Consumer Lifestyle 
Business</t>
  </si>
  <si>
    <t>Overseas Subsidiaries</t>
  </si>
  <si>
    <t>Others</t>
  </si>
  <si>
    <t>Elimination and Unallocated</t>
  </si>
  <si>
    <t>-</t>
  </si>
  <si>
    <t>Total</t>
  </si>
  <si>
    <t>Ordinary Income</t>
  </si>
  <si>
    <t>Total assets</t>
  </si>
  <si>
    <t>(companies)</t>
  </si>
  <si>
    <t>FY2009</t>
  </si>
  <si>
    <t>FY2010</t>
  </si>
  <si>
    <t>Consolidated
subsidiaries</t>
  </si>
  <si>
    <t>Companies accounted for by the equity-method</t>
  </si>
  <si>
    <t>Total</t>
  </si>
  <si>
    <t>Domestic</t>
  </si>
  <si>
    <t>Overseas</t>
  </si>
  <si>
    <t>Black</t>
  </si>
  <si>
    <t>Red</t>
  </si>
  <si>
    <t>(72%)</t>
  </si>
  <si>
    <t>(65%)</t>
  </si>
  <si>
    <t>(69%)</t>
  </si>
  <si>
    <t>Profit</t>
  </si>
  <si>
    <t>Loss</t>
  </si>
  <si>
    <t>FY2010</t>
  </si>
  <si>
    <t>-</t>
  </si>
  <si>
    <t>8.  Number of Group Companies</t>
  </si>
  <si>
    <t>-</t>
  </si>
  <si>
    <t>3Q</t>
  </si>
  <si>
    <t>-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</si>
  <si>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</si>
  <si>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</si>
  <si>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</si>
  <si>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</si>
  <si>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earnings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</si>
  <si>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</si>
  <si>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Penalty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</si>
  <si>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</si>
  <si>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</si>
  <si>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</si>
  <si>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on 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</si>
  <si>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</si>
  <si>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expenses</t>
    </r>
  </si>
  <si>
    <r>
      <rPr>
        <sz val="13"/>
        <rFont val="ＭＳ Ｐゴシック"/>
        <family val="3"/>
      </rP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</si>
  <si>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</si>
  <si>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</si>
  <si>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Valuation difference on available-for-sale
 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</si>
  <si>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gains or losses on hedges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</si>
  <si>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</si>
  <si>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currency translation adjustment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</si>
  <si>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Unfunded retirement benefit obligation  with
  respect to foreign consolidated companies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</si>
  <si>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Shere of other comprehensive income of 
  associates accounted for using equity mettod</t>
    </r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</si>
  <si>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</si>
  <si>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
  owners of the parent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</si>
  <si>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</si>
  <si>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</si>
  <si>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</si>
  <si>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</si>
  <si>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</si>
  <si>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</si>
  <si>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negative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</si>
  <si>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</si>
  <si>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Reversal of allowance for doubtful
 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</si>
  <si>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 of certain overseas 
   receivables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</si>
  <si>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bad debts recovered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</si>
  <si>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and retirement of
  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</si>
  <si>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</si>
  <si>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Impairment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</si>
  <si>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</si>
  <si>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</si>
  <si>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revaluation of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</si>
  <si>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</si>
  <si>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Loss, and provision for loss, on 
  dissolution of subsidiaries and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</si>
  <si>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Restructuring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</si>
  <si>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</si>
  <si>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Special retirement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</si>
  <si>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</t>
    </r>
  </si>
  <si>
    <r>
      <rPr>
        <sz val="13"/>
        <rFont val="ＭＳ Ｐゴシック"/>
        <family val="3"/>
      </rPr>
      <t>‐</t>
    </r>
  </si>
  <si>
    <r>
      <t>5.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</si>
  <si>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FY2009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</si>
  <si>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and deposits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</si>
  <si>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</si>
  <si>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</si>
  <si>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</si>
  <si>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</si>
  <si>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</si>
  <si>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</si>
  <si>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</si>
  <si>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</si>
  <si>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</si>
  <si>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</si>
  <si>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Bad debts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</si>
  <si>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</si>
  <si>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</si>
  <si>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</si>
  <si>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Current portion of bonds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</si>
  <si>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</si>
  <si>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</si>
  <si>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bonuses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</si>
  <si>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Bonds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</si>
  <si>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</si>
  <si>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 for land revaluation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</si>
  <si>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</si>
  <si>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</si>
  <si>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</si>
  <si>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surplus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</si>
  <si>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Retained earnings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</si>
  <si>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Treasury stock</t>
    </r>
  </si>
  <si>
    <r>
      <t>4.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</si>
  <si>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</si>
  <si>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</si>
  <si>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Dividends income</t>
    </r>
  </si>
  <si>
    <t xml:space="preserve">  Equity in earnings of affiliates</t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</si>
  <si>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Gain on sales of investment 
   securities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</si>
  <si>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Penalty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</si>
  <si>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Other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</si>
  <si>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</si>
  <si>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</si>
  <si>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on commercial papers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</si>
  <si>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Foreign exchange losses</t>
    </r>
  </si>
  <si>
    <r>
      <rPr>
        <b/>
        <sz val="16"/>
        <rFont val="ＭＳ Ｐゴシック"/>
        <family val="3"/>
      </rPr>
      <t>‐</t>
    </r>
  </si>
  <si>
    <r>
      <t>6.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</si>
  <si>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Depreciation and amortization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</si>
  <si>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</si>
  <si>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Amortization of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</si>
  <si>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</si>
  <si>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</si>
  <si>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</si>
  <si>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</si>
  <si>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gains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</si>
  <si>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(earnings) losses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</si>
  <si>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</si>
  <si>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and retirement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</si>
  <si>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</si>
  <si>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</si>
  <si>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</si>
  <si>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</si>
  <si>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Other,net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</si>
  <si>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Subtotal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</si>
  <si>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 received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</si>
  <si>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 paid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</si>
  <si>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paid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</si>
  <si>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operating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</si>
  <si>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purchase of consolidated subsidiaries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</si>
  <si>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sale of consolidated subsidiaries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</si>
  <si>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</si>
  <si>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Proceeds from stock issuance to minority shareholders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</si>
  <si>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Purchase of treasury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</si>
  <si>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dividends paid to minority shareholders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</si>
  <si>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financing activities</t>
    </r>
  </si>
  <si>
    <r>
      <t>7-1.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</si>
  <si>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rPr>
        <sz val="20"/>
        <rFont val="ＭＳ Ｐゴシック"/>
        <family val="3"/>
      </rP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</si>
  <si>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</si>
  <si>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rPr>
        <sz val="20"/>
        <rFont val="ＭＳ Ｐゴシック"/>
        <family val="3"/>
      </rPr>
      <t>　</t>
    </r>
    <r>
      <rPr>
        <sz val="20"/>
        <rFont val="Arial"/>
        <family val="2"/>
      </rPr>
      <t xml:space="preserve"> The above result is based on post-reform business segments.</t>
    </r>
  </si>
  <si>
    <r>
      <t>7-2.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</si>
  <si>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</si>
  <si>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</si>
  <si>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</si>
  <si>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r>
      <t>10.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</si>
  <si>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</si>
  <si>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</si>
  <si>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</si>
  <si>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</si>
  <si>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</si>
  <si>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</si>
  <si>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12.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</si>
  <si>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r>
      <t>Nikkei average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close</t>
    </r>
    <r>
      <rPr>
        <sz val="13"/>
        <rFont val="ＭＳ Ｐゴシック"/>
        <family val="3"/>
      </rPr>
      <t>）</t>
    </r>
  </si>
  <si>
    <t xml:space="preserve">Shareholders' Equity </t>
  </si>
  <si>
    <t>Net Income(Loss)</t>
  </si>
  <si>
    <t>Shareholders' Equity ratio(%)</t>
  </si>
  <si>
    <t>Income(Loss) before minority interests</t>
  </si>
  <si>
    <t>FY2011</t>
  </si>
  <si>
    <t>FY2011</t>
  </si>
  <si>
    <t>FY2003</t>
  </si>
  <si>
    <t>FY2004</t>
  </si>
  <si>
    <t>FY2005</t>
  </si>
  <si>
    <t>-</t>
  </si>
  <si>
    <t>‐</t>
  </si>
  <si>
    <t>‐</t>
  </si>
  <si>
    <t>FY2011</t>
  </si>
  <si>
    <t xml:space="preserve">  Reversal of allowance for retirement benefits</t>
  </si>
  <si>
    <t xml:space="preserve">  Effect from mergers within 
  the consolidation group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</si>
  <si>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loss on property &amp; equipment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</si>
  <si>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liquidation of future transactions</t>
    </r>
  </si>
  <si>
    <t>FY2004</t>
  </si>
  <si>
    <t>FY2003</t>
  </si>
  <si>
    <r>
      <t>7-3.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</si>
  <si>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FY2003</t>
  </si>
  <si>
    <t>Machinery &amp;Aerospace</t>
  </si>
  <si>
    <t>Energy &amp; Metal Resources</t>
  </si>
  <si>
    <t>Chemicals &amp; Plastics</t>
  </si>
  <si>
    <t>Constrution &amp; Urban Development</t>
  </si>
  <si>
    <t>Forest Products &amp; Building Meterials</t>
  </si>
  <si>
    <t>Foods</t>
  </si>
  <si>
    <t>General Commodities &amp; Consumer Business</t>
  </si>
  <si>
    <t>Textiles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</si>
  <si>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the merger between the former Nichimen Corporation and the former Nissho Iwai Corporation  on April 1, 2004, we changed business divisions from this first quarter. </t>
    </r>
  </si>
  <si>
    <t>FY2003</t>
  </si>
  <si>
    <t>FY2004</t>
  </si>
  <si>
    <t>FY2005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</si>
  <si>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</si>
  <si>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t>FY2011</t>
  </si>
  <si>
    <t>Medium-term  Management Plan</t>
  </si>
  <si>
    <t>FY2003</t>
  </si>
  <si>
    <t>FY2004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</si>
  <si>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overseas doubtful receivables</t>
    </r>
  </si>
  <si>
    <t xml:space="preserve">  Expenses loss on changes in retirement 
  benefits plans</t>
  </si>
  <si>
    <t xml:space="preserve">Elimination </t>
  </si>
  <si>
    <t>(75%)</t>
  </si>
  <si>
    <t>-</t>
  </si>
  <si>
    <t>-</t>
  </si>
  <si>
    <t>-</t>
  </si>
  <si>
    <t>(67%)</t>
  </si>
  <si>
    <t xml:space="preserve">  Loss on litigation</t>
  </si>
  <si>
    <t xml:space="preserve">  Retirement benefit expenses</t>
  </si>
  <si>
    <t>FY2004</t>
  </si>
  <si>
    <t>-</t>
  </si>
  <si>
    <t>-</t>
  </si>
  <si>
    <r>
      <t>1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</si>
  <si>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</si>
  <si>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</si>
  <si>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</si>
  <si>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</si>
  <si>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</si>
  <si>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</si>
  <si>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</si>
  <si>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</si>
  <si>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</si>
  <si>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Penalty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</si>
  <si>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</si>
  <si>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</si>
  <si>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</si>
  <si>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</si>
  <si>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sz val="12"/>
        <rFont val="Arial"/>
        <family val="2"/>
      </rPr>
      <t>Foreign exchange losses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</si>
  <si>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</si>
  <si>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</si>
  <si>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</si>
  <si>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Income before minority interests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</si>
  <si>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</si>
  <si>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</si>
  <si>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</si>
  <si>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 xml:space="preserve">Core earnings = Operating income (before allowance for doubtful receivables and write-offs) </t>
    </r>
  </si>
  <si>
    <t xml:space="preserve">                             +Interest expense-net + Dividends received +Equity in earnings of affiliates</t>
  </si>
  <si>
    <r>
      <t>2-2.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</si>
  <si>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</si>
  <si>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Other comprehensive income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</si>
  <si>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</si>
  <si>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</si>
  <si>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Foreign currency translation adjustment</t>
    </r>
  </si>
  <si>
    <r>
      <t>　Unfunded retirement benefit obligation  with</t>
    </r>
    <r>
      <rPr>
        <sz val="12"/>
        <rFont val="Arial"/>
        <family val="2"/>
      </rPr>
      <t xml:space="preserve">
  respect to foreign consolidated companies</t>
    </r>
  </si>
  <si>
    <r>
      <t>　</t>
    </r>
    <r>
      <rPr>
        <sz val="12"/>
        <rFont val="Arial"/>
        <family val="2"/>
      </rPr>
      <t>Shere of other comprehensive income of 
  associates accounted for using equity mettod</t>
    </r>
  </si>
  <si>
    <t>comprehensive income</t>
  </si>
  <si>
    <r>
      <t>　</t>
    </r>
    <r>
      <rPr>
        <sz val="12"/>
        <rFont val="Arial"/>
        <family val="2"/>
      </rPr>
      <t>Comprehensive income attributable to
  owners of the parent</t>
    </r>
  </si>
  <si>
    <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</si>
  <si>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</si>
  <si>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</si>
  <si>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</si>
  <si>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</si>
  <si>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t>　Gain on sales of real estate for investment</t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</si>
  <si>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</si>
  <si>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</si>
  <si>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</si>
  <si>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</si>
  <si>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</si>
  <si>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</si>
  <si>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</si>
  <si>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Adjustment for hyperinflationary economies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</si>
  <si>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</si>
  <si>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</si>
  <si>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t>　Loss on sales of real estate for investment</t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</si>
  <si>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</si>
  <si>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</si>
  <si>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</si>
  <si>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</si>
  <si>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</si>
  <si>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</si>
  <si>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</si>
  <si>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</si>
  <si>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</si>
  <si>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</si>
  <si>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t xml:space="preserve">  Loss on adjustment for changes of accounting 
  standards for asset retirement obligations</t>
  </si>
  <si>
    <t>Extraordinary income/losses - net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</si>
  <si>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</si>
  <si>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1Q</t>
  </si>
  <si>
    <t>FY2012</t>
  </si>
  <si>
    <t>（Millions of Yen）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</si>
  <si>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</si>
  <si>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t>(Yen</t>
    </r>
    <r>
      <rPr>
        <sz val="13"/>
        <rFont val="ＭＳ Ｐゴシック"/>
        <family val="3"/>
      </rPr>
      <t>）</t>
    </r>
  </si>
  <si>
    <t>-</t>
  </si>
  <si>
    <t>Medium-Term Management Plan 2014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</si>
  <si>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</si>
  <si>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t>FY2011
First Half</t>
  </si>
  <si>
    <t>FY2012
First Half</t>
  </si>
  <si>
    <t>2Q</t>
  </si>
  <si>
    <t>FY2012
First Half</t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</si>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</sst>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  <numFmt numFmtId="196" formatCode="#,##0.0_ "/>
    <numFmt numFmtId="197" formatCode="0.0_ "/>
    <numFmt numFmtId="198" formatCode="#,##0.0;&quot;▲ &quot;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" fontId="12" fillId="20" borderId="1" applyNumberFormat="0" applyProtection="0">
      <alignment vertical="center"/>
    </xf>
    <xf numFmtId="4" fontId="13" fillId="20" borderId="1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22" borderId="1" applyNumberFormat="0" applyProtection="0">
      <alignment horizontal="right" vertical="center"/>
    </xf>
    <xf numFmtId="4" fontId="12" fillId="23" borderId="1" applyNumberFormat="0" applyProtection="0">
      <alignment horizontal="left" vertical="center" indent="1"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6" fillId="0" borderId="4" applyNumberFormat="0" applyFill="0" applyAlignment="0" applyProtection="0"/>
    <xf numFmtId="0" fontId="67" fillId="33" borderId="0" applyNumberFormat="0" applyBorder="0" applyAlignment="0" applyProtection="0"/>
    <xf numFmtId="0" fontId="68" fillId="34" borderId="5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4" borderId="10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5" borderId="5" applyNumberFormat="0" applyAlignment="0" applyProtection="0"/>
    <xf numFmtId="0" fontId="3" fillId="0" borderId="0" applyNumberFormat="0" applyFill="0" applyBorder="0" applyAlignment="0" applyProtection="0"/>
    <xf numFmtId="0" fontId="77" fillId="36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54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54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54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12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49" fontId="22" fillId="0" borderId="18" xfId="0" applyNumberFormat="1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76" fontId="24" fillId="0" borderId="13" xfId="54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shrinkToFit="1"/>
    </xf>
    <xf numFmtId="0" fontId="23" fillId="0" borderId="14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54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54" applyNumberFormat="1" applyFont="1" applyFill="1" applyAlignment="1">
      <alignment/>
    </xf>
    <xf numFmtId="0" fontId="30" fillId="0" borderId="22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left" wrapText="1" shrinkToFit="1"/>
    </xf>
    <xf numFmtId="49" fontId="22" fillId="0" borderId="14" xfId="0" applyNumberFormat="1" applyFont="1" applyFill="1" applyBorder="1" applyAlignment="1">
      <alignment horizontal="left" wrapText="1" shrinkToFi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54" applyNumberFormat="1" applyFont="1" applyFill="1" applyBorder="1" applyAlignment="1">
      <alignment/>
    </xf>
    <xf numFmtId="0" fontId="31" fillId="0" borderId="16" xfId="0" applyFont="1" applyFill="1" applyBorder="1" applyAlignment="1">
      <alignment horizontal="left" shrinkToFit="1"/>
    </xf>
    <xf numFmtId="178" fontId="29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7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wrapText="1"/>
    </xf>
    <xf numFmtId="178" fontId="40" fillId="0" borderId="15" xfId="0" applyNumberFormat="1" applyFont="1" applyFill="1" applyBorder="1" applyAlignment="1">
      <alignment wrapText="1"/>
    </xf>
    <xf numFmtId="178" fontId="40" fillId="0" borderId="13" xfId="0" applyNumberFormat="1" applyFont="1" applyFill="1" applyBorder="1" applyAlignment="1">
      <alignment wrapText="1"/>
    </xf>
    <xf numFmtId="178" fontId="41" fillId="0" borderId="14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9" xfId="0" applyNumberFormat="1" applyFont="1" applyFill="1" applyBorder="1" applyAlignment="1">
      <alignment wrapText="1"/>
    </xf>
    <xf numFmtId="178" fontId="27" fillId="0" borderId="26" xfId="0" applyNumberFormat="1" applyFont="1" applyFill="1" applyBorder="1" applyAlignment="1">
      <alignment wrapText="1"/>
    </xf>
    <xf numFmtId="178" fontId="29" fillId="0" borderId="27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0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shrinkToFit="1"/>
    </xf>
    <xf numFmtId="0" fontId="31" fillId="0" borderId="33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28" fillId="0" borderId="34" xfId="54" applyNumberFormat="1" applyFont="1" applyFill="1" applyBorder="1" applyAlignment="1">
      <alignment horizontal="right" shrinkToFit="1"/>
    </xf>
    <xf numFmtId="179" fontId="31" fillId="0" borderId="35" xfId="54" applyNumberFormat="1" applyFont="1" applyFill="1" applyBorder="1" applyAlignment="1">
      <alignment horizontal="right" shrinkToFit="1"/>
    </xf>
    <xf numFmtId="179" fontId="31" fillId="0" borderId="36" xfId="54" applyNumberFormat="1" applyFont="1" applyFill="1" applyBorder="1" applyAlignment="1">
      <alignment horizontal="right" shrinkToFit="1"/>
    </xf>
    <xf numFmtId="179" fontId="31" fillId="0" borderId="37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/>
    </xf>
    <xf numFmtId="179" fontId="31" fillId="0" borderId="26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 shrinkToFit="1"/>
    </xf>
    <xf numFmtId="179" fontId="31" fillId="0" borderId="39" xfId="54" applyNumberFormat="1" applyFont="1" applyFill="1" applyBorder="1" applyAlignment="1">
      <alignment horizontal="right" shrinkToFit="1"/>
    </xf>
    <xf numFmtId="179" fontId="28" fillId="0" borderId="23" xfId="54" applyNumberFormat="1" applyFont="1" applyFill="1" applyBorder="1" applyAlignment="1">
      <alignment horizontal="right" shrinkToFit="1"/>
    </xf>
    <xf numFmtId="179" fontId="31" fillId="0" borderId="40" xfId="54" applyNumberFormat="1" applyFont="1" applyFill="1" applyBorder="1" applyAlignment="1">
      <alignment horizontal="right" shrinkToFit="1"/>
    </xf>
    <xf numFmtId="179" fontId="31" fillId="0" borderId="41" xfId="54" applyNumberFormat="1" applyFont="1" applyFill="1" applyBorder="1" applyAlignment="1">
      <alignment horizontal="right" shrinkToFit="1"/>
    </xf>
    <xf numFmtId="179" fontId="31" fillId="0" borderId="34" xfId="54" applyNumberFormat="1" applyFont="1" applyFill="1" applyBorder="1" applyAlignment="1">
      <alignment horizontal="right" shrinkToFit="1"/>
    </xf>
    <xf numFmtId="179" fontId="31" fillId="0" borderId="23" xfId="54" applyNumberFormat="1" applyFont="1" applyFill="1" applyBorder="1" applyAlignment="1">
      <alignment horizontal="right" shrinkToFit="1"/>
    </xf>
    <xf numFmtId="179" fontId="28" fillId="0" borderId="42" xfId="54" applyNumberFormat="1" applyFont="1" applyFill="1" applyBorder="1" applyAlignment="1">
      <alignment horizontal="right" shrinkToFit="1"/>
    </xf>
    <xf numFmtId="179" fontId="20" fillId="0" borderId="0" xfId="54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 horizontal="right" shrinkToFit="1"/>
    </xf>
    <xf numFmtId="179" fontId="33" fillId="0" borderId="0" xfId="54" applyNumberFormat="1" applyFont="1" applyFill="1" applyBorder="1" applyAlignment="1">
      <alignment horizontal="right" shrinkToFit="1"/>
    </xf>
    <xf numFmtId="179" fontId="31" fillId="0" borderId="43" xfId="54" applyNumberFormat="1" applyFont="1" applyFill="1" applyBorder="1" applyAlignment="1">
      <alignment horizontal="right" shrinkToFit="1"/>
    </xf>
    <xf numFmtId="179" fontId="28" fillId="0" borderId="44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54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34" xfId="0" applyNumberFormat="1" applyFont="1" applyFill="1" applyBorder="1" applyAlignment="1">
      <alignment horizontal="center" vertical="center"/>
    </xf>
    <xf numFmtId="179" fontId="40" fillId="0" borderId="45" xfId="0" applyNumberFormat="1" applyFont="1" applyFill="1" applyBorder="1" applyAlignment="1">
      <alignment horizontal="center" vertical="center"/>
    </xf>
    <xf numFmtId="179" fontId="40" fillId="0" borderId="46" xfId="0" applyNumberFormat="1" applyFont="1" applyFill="1" applyBorder="1" applyAlignment="1">
      <alignment horizontal="center" vertical="center"/>
    </xf>
    <xf numFmtId="179" fontId="41" fillId="0" borderId="28" xfId="54" applyNumberFormat="1" applyFont="1" applyFill="1" applyBorder="1" applyAlignment="1">
      <alignment horizontal="right" shrinkToFit="1"/>
    </xf>
    <xf numFmtId="179" fontId="41" fillId="0" borderId="35" xfId="54" applyNumberFormat="1" applyFont="1" applyFill="1" applyBorder="1" applyAlignment="1">
      <alignment horizontal="right" shrinkToFit="1"/>
    </xf>
    <xf numFmtId="179" fontId="41" fillId="0" borderId="47" xfId="54" applyNumberFormat="1" applyFont="1" applyFill="1" applyBorder="1" applyAlignment="1">
      <alignment horizontal="right" shrinkToFit="1"/>
    </xf>
    <xf numFmtId="179" fontId="41" fillId="0" borderId="48" xfId="54" applyNumberFormat="1" applyFont="1" applyFill="1" applyBorder="1" applyAlignment="1">
      <alignment horizontal="right" shrinkToFit="1"/>
    </xf>
    <xf numFmtId="179" fontId="41" fillId="0" borderId="18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>
      <alignment horizontal="right" shrinkToFit="1"/>
    </xf>
    <xf numFmtId="179" fontId="41" fillId="0" borderId="49" xfId="54" applyNumberFormat="1" applyFont="1" applyFill="1" applyBorder="1" applyAlignment="1">
      <alignment horizontal="right" shrinkToFit="1"/>
    </xf>
    <xf numFmtId="179" fontId="41" fillId="0" borderId="11" xfId="54" applyNumberFormat="1" applyFont="1" applyFill="1" applyBorder="1" applyAlignment="1">
      <alignment horizontal="right" shrinkToFit="1"/>
    </xf>
    <xf numFmtId="179" fontId="40" fillId="0" borderId="18" xfId="54" applyNumberFormat="1" applyFont="1" applyFill="1" applyBorder="1" applyAlignment="1">
      <alignment horizontal="right" shrinkToFit="1"/>
    </xf>
    <xf numFmtId="179" fontId="40" fillId="0" borderId="34" xfId="54" applyNumberFormat="1" applyFont="1" applyFill="1" applyBorder="1" applyAlignment="1">
      <alignment horizontal="right" shrinkToFit="1"/>
    </xf>
    <xf numFmtId="179" fontId="40" fillId="0" borderId="49" xfId="54" applyNumberFormat="1" applyFont="1" applyFill="1" applyBorder="1" applyAlignment="1">
      <alignment horizontal="right" shrinkToFit="1"/>
    </xf>
    <xf numFmtId="179" fontId="40" fillId="0" borderId="11" xfId="54" applyNumberFormat="1" applyFont="1" applyFill="1" applyBorder="1" applyAlignment="1">
      <alignment horizontal="right" shrinkToFit="1"/>
    </xf>
    <xf numFmtId="179" fontId="41" fillId="0" borderId="19" xfId="54" applyNumberFormat="1" applyFont="1" applyFill="1" applyBorder="1" applyAlignment="1">
      <alignment horizontal="right" shrinkToFit="1"/>
    </xf>
    <xf numFmtId="179" fontId="41" fillId="0" borderId="23" xfId="54" applyNumberFormat="1" applyFont="1" applyFill="1" applyBorder="1" applyAlignment="1">
      <alignment horizontal="right" shrinkToFit="1"/>
    </xf>
    <xf numFmtId="179" fontId="41" fillId="0" borderId="50" xfId="54" applyNumberFormat="1" applyFont="1" applyFill="1" applyBorder="1" applyAlignment="1">
      <alignment horizontal="right" shrinkToFit="1"/>
    </xf>
    <xf numFmtId="179" fontId="41" fillId="0" borderId="0" xfId="54" applyNumberFormat="1" applyFont="1" applyFill="1" applyBorder="1" applyAlignment="1">
      <alignment horizontal="right" shrinkToFit="1"/>
    </xf>
    <xf numFmtId="179" fontId="42" fillId="0" borderId="0" xfId="54" applyNumberFormat="1" applyFont="1" applyFill="1" applyBorder="1" applyAlignment="1">
      <alignment horizontal="right" shrinkToFit="1"/>
    </xf>
    <xf numFmtId="179" fontId="42" fillId="0" borderId="23" xfId="54" applyNumberFormat="1" applyFont="1" applyFill="1" applyBorder="1" applyAlignment="1">
      <alignment horizontal="right" shrinkToFit="1"/>
    </xf>
    <xf numFmtId="179" fontId="42" fillId="0" borderId="19" xfId="54" applyNumberFormat="1" applyFont="1" applyFill="1" applyBorder="1" applyAlignment="1">
      <alignment horizontal="right" shrinkToFit="1"/>
    </xf>
    <xf numFmtId="179" fontId="42" fillId="0" borderId="50" xfId="54" applyNumberFormat="1" applyFont="1" applyFill="1" applyBorder="1" applyAlignment="1">
      <alignment horizontal="right" shrinkToFit="1"/>
    </xf>
    <xf numFmtId="179" fontId="42" fillId="0" borderId="30" xfId="54" applyNumberFormat="1" applyFont="1" applyFill="1" applyBorder="1" applyAlignment="1">
      <alignment horizontal="right" shrinkToFit="1"/>
    </xf>
    <xf numFmtId="179" fontId="42" fillId="0" borderId="38" xfId="54" applyNumberFormat="1" applyFont="1" applyFill="1" applyBorder="1" applyAlignment="1">
      <alignment horizontal="right" shrinkToFit="1"/>
    </xf>
    <xf numFmtId="179" fontId="42" fillId="0" borderId="26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>
      <alignment horizontal="right" shrinkToFit="1"/>
    </xf>
    <xf numFmtId="179" fontId="40" fillId="0" borderId="28" xfId="54" applyNumberFormat="1" applyFont="1" applyFill="1" applyBorder="1" applyAlignment="1">
      <alignment horizontal="right" shrinkToFit="1"/>
    </xf>
    <xf numFmtId="179" fontId="40" fillId="0" borderId="35" xfId="54" applyNumberFormat="1" applyFont="1" applyFill="1" applyBorder="1" applyAlignment="1">
      <alignment horizontal="right" shrinkToFit="1"/>
    </xf>
    <xf numFmtId="179" fontId="40" fillId="0" borderId="47" xfId="54" applyNumberFormat="1" applyFont="1" applyFill="1" applyBorder="1" applyAlignment="1">
      <alignment horizontal="right" shrinkToFit="1"/>
    </xf>
    <xf numFmtId="179" fontId="40" fillId="0" borderId="48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>
      <alignment horizontal="right" shrinkToFit="1"/>
    </xf>
    <xf numFmtId="179" fontId="42" fillId="0" borderId="35" xfId="54" applyNumberFormat="1" applyFont="1" applyFill="1" applyBorder="1" applyAlignment="1">
      <alignment horizontal="right" shrinkToFit="1"/>
    </xf>
    <xf numFmtId="179" fontId="42" fillId="0" borderId="47" xfId="54" applyNumberFormat="1" applyFont="1" applyFill="1" applyBorder="1" applyAlignment="1" quotePrefix="1">
      <alignment horizontal="right" shrinkToFit="1"/>
    </xf>
    <xf numFmtId="179" fontId="40" fillId="0" borderId="19" xfId="54" applyNumberFormat="1" applyFont="1" applyFill="1" applyBorder="1" applyAlignment="1">
      <alignment horizontal="right" shrinkToFit="1"/>
    </xf>
    <xf numFmtId="179" fontId="40" fillId="0" borderId="23" xfId="54" applyNumberFormat="1" applyFont="1" applyFill="1" applyBorder="1" applyAlignment="1">
      <alignment horizontal="right" shrinkToFit="1"/>
    </xf>
    <xf numFmtId="179" fontId="40" fillId="0" borderId="50" xfId="54" applyNumberFormat="1" applyFont="1" applyFill="1" applyBorder="1" applyAlignment="1">
      <alignment horizontal="right" shrinkToFit="1"/>
    </xf>
    <xf numFmtId="179" fontId="41" fillId="0" borderId="20" xfId="54" applyNumberFormat="1" applyFont="1" applyFill="1" applyBorder="1" applyAlignment="1">
      <alignment horizontal="right" shrinkToFit="1"/>
    </xf>
    <xf numFmtId="179" fontId="41" fillId="0" borderId="51" xfId="54" applyNumberFormat="1" applyFont="1" applyFill="1" applyBorder="1" applyAlignment="1">
      <alignment horizontal="right" shrinkToFit="1"/>
    </xf>
    <xf numFmtId="179" fontId="41" fillId="0" borderId="52" xfId="54" applyNumberFormat="1" applyFont="1" applyFill="1" applyBorder="1" applyAlignment="1">
      <alignment horizontal="right" shrinkToFit="1"/>
    </xf>
    <xf numFmtId="179" fontId="41" fillId="0" borderId="12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 quotePrefix="1">
      <alignment horizontal="right" shrinkToFit="1"/>
    </xf>
    <xf numFmtId="179" fontId="41" fillId="0" borderId="49" xfId="54" applyNumberFormat="1" applyFont="1" applyFill="1" applyBorder="1" applyAlignment="1" quotePrefix="1">
      <alignment horizontal="right" shrinkToFit="1"/>
    </xf>
    <xf numFmtId="179" fontId="41" fillId="0" borderId="22" xfId="54" applyNumberFormat="1" applyFont="1" applyFill="1" applyBorder="1" applyAlignment="1">
      <alignment horizontal="right" shrinkToFit="1"/>
    </xf>
    <xf numFmtId="179" fontId="41" fillId="0" borderId="27" xfId="54" applyNumberFormat="1" applyFont="1" applyFill="1" applyBorder="1" applyAlignment="1">
      <alignment horizontal="right" shrinkToFit="1"/>
    </xf>
    <xf numFmtId="179" fontId="41" fillId="0" borderId="44" xfId="54" applyNumberFormat="1" applyFont="1" applyFill="1" applyBorder="1" applyAlignment="1">
      <alignment horizontal="right" shrinkToFit="1"/>
    </xf>
    <xf numFmtId="179" fontId="41" fillId="0" borderId="53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/>
    </xf>
    <xf numFmtId="179" fontId="20" fillId="0" borderId="0" xfId="54" applyNumberFormat="1" applyFont="1" applyFill="1" applyBorder="1" applyAlignment="1">
      <alignment horizontal="right"/>
    </xf>
    <xf numFmtId="179" fontId="20" fillId="0" borderId="0" xfId="54" applyNumberFormat="1" applyFont="1" applyFill="1" applyAlignment="1">
      <alignment horizontal="right"/>
    </xf>
    <xf numFmtId="179" fontId="22" fillId="0" borderId="0" xfId="0" applyNumberFormat="1" applyFont="1" applyFill="1" applyAlignment="1">
      <alignment/>
    </xf>
    <xf numFmtId="179" fontId="28" fillId="0" borderId="35" xfId="54" applyNumberFormat="1" applyFont="1" applyFill="1" applyBorder="1" applyAlignment="1">
      <alignment/>
    </xf>
    <xf numFmtId="179" fontId="22" fillId="0" borderId="37" xfId="54" applyNumberFormat="1" applyFont="1" applyFill="1" applyBorder="1" applyAlignment="1">
      <alignment horizontal="right"/>
    </xf>
    <xf numFmtId="179" fontId="22" fillId="0" borderId="38" xfId="54" applyNumberFormat="1" applyFont="1" applyFill="1" applyBorder="1" applyAlignment="1">
      <alignment horizontal="right"/>
    </xf>
    <xf numFmtId="179" fontId="22" fillId="0" borderId="41" xfId="54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/>
    </xf>
    <xf numFmtId="179" fontId="28" fillId="0" borderId="34" xfId="54" applyNumberFormat="1" applyFont="1" applyFill="1" applyBorder="1" applyAlignment="1">
      <alignment horizontal="right"/>
    </xf>
    <xf numFmtId="179" fontId="28" fillId="0" borderId="23" xfId="54" applyNumberFormat="1" applyFont="1" applyFill="1" applyBorder="1" applyAlignment="1">
      <alignment horizontal="right"/>
    </xf>
    <xf numFmtId="179" fontId="28" fillId="0" borderId="0" xfId="54" applyNumberFormat="1" applyFont="1" applyFill="1" applyBorder="1" applyAlignment="1">
      <alignment horizontal="right"/>
    </xf>
    <xf numFmtId="179" fontId="31" fillId="0" borderId="37" xfId="54" applyNumberFormat="1" applyFont="1" applyFill="1" applyBorder="1" applyAlignment="1">
      <alignment horizontal="right"/>
    </xf>
    <xf numFmtId="179" fontId="31" fillId="0" borderId="41" xfId="54" applyNumberFormat="1" applyFont="1" applyFill="1" applyBorder="1" applyAlignment="1">
      <alignment horizontal="right"/>
    </xf>
    <xf numFmtId="179" fontId="22" fillId="0" borderId="23" xfId="54" applyNumberFormat="1" applyFont="1" applyFill="1" applyBorder="1" applyAlignment="1">
      <alignment horizontal="right"/>
    </xf>
    <xf numFmtId="179" fontId="28" fillId="0" borderId="54" xfId="54" applyNumberFormat="1" applyFont="1" applyFill="1" applyBorder="1" applyAlignment="1">
      <alignment horizontal="right"/>
    </xf>
    <xf numFmtId="179" fontId="28" fillId="0" borderId="42" xfId="54" applyNumberFormat="1" applyFont="1" applyFill="1" applyBorder="1" applyAlignment="1">
      <alignment horizontal="right"/>
    </xf>
    <xf numFmtId="179" fontId="28" fillId="0" borderId="35" xfId="54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3" xfId="54" applyNumberFormat="1" applyFont="1" applyFill="1" applyBorder="1" applyAlignment="1">
      <alignment/>
    </xf>
    <xf numFmtId="179" fontId="22" fillId="0" borderId="38" xfId="0" applyNumberFormat="1" applyFont="1" applyFill="1" applyBorder="1" applyAlignment="1">
      <alignment horizontal="right" vertical="center"/>
    </xf>
    <xf numFmtId="179" fontId="28" fillId="0" borderId="51" xfId="54" applyNumberFormat="1" applyFont="1" applyFill="1" applyBorder="1" applyAlignment="1">
      <alignment horizontal="right"/>
    </xf>
    <xf numFmtId="179" fontId="22" fillId="0" borderId="34" xfId="54" applyNumberFormat="1" applyFont="1" applyFill="1" applyBorder="1" applyAlignment="1">
      <alignment horizontal="right"/>
    </xf>
    <xf numFmtId="179" fontId="22" fillId="0" borderId="35" xfId="54" applyNumberFormat="1" applyFont="1" applyFill="1" applyBorder="1" applyAlignment="1">
      <alignment horizontal="right"/>
    </xf>
    <xf numFmtId="179" fontId="28" fillId="0" borderId="44" xfId="54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vertical="center"/>
    </xf>
    <xf numFmtId="179" fontId="23" fillId="0" borderId="0" xfId="54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6" xfId="0" applyNumberFormat="1" applyFont="1" applyFill="1" applyBorder="1" applyAlignment="1">
      <alignment horizontal="center" vertical="center" wrapText="1" shrinkToFit="1"/>
    </xf>
    <xf numFmtId="179" fontId="33" fillId="0" borderId="34" xfId="0" applyNumberFormat="1" applyFont="1" applyFill="1" applyBorder="1" applyAlignment="1">
      <alignment horizontal="center" vertical="center" wrapText="1" shrinkToFit="1"/>
    </xf>
    <xf numFmtId="179" fontId="20" fillId="0" borderId="45" xfId="0" applyNumberFormat="1" applyFont="1" applyFill="1" applyBorder="1" applyAlignment="1">
      <alignment horizontal="center" vertical="center"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44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46" xfId="0" applyNumberFormat="1" applyFont="1" applyFill="1" applyBorder="1" applyAlignment="1">
      <alignment horizontal="center"/>
    </xf>
    <xf numFmtId="179" fontId="27" fillId="0" borderId="34" xfId="0" applyNumberFormat="1" applyFont="1" applyFill="1" applyBorder="1" applyAlignment="1">
      <alignment horizontal="center"/>
    </xf>
    <xf numFmtId="179" fontId="27" fillId="0" borderId="45" xfId="0" applyNumberFormat="1" applyFont="1" applyFill="1" applyBorder="1" applyAlignment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27" fillId="0" borderId="0" xfId="54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12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5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wrapText="1" shrinkToFit="1"/>
    </xf>
    <xf numFmtId="179" fontId="31" fillId="0" borderId="49" xfId="0" applyNumberFormat="1" applyFont="1" applyFill="1" applyBorder="1" applyAlignment="1">
      <alignment horizontal="center" vertical="center" wrapText="1" shrinkToFit="1"/>
    </xf>
    <xf numFmtId="179" fontId="31" fillId="0" borderId="62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8" xfId="0" applyNumberFormat="1" applyFont="1" applyFill="1" applyBorder="1" applyAlignment="1" quotePrefix="1">
      <alignment horizontal="center" vertical="center" shrinkToFit="1"/>
    </xf>
    <xf numFmtId="179" fontId="31" fillId="0" borderId="35" xfId="0" applyNumberFormat="1" applyFont="1" applyFill="1" applyBorder="1" applyAlignment="1" quotePrefix="1">
      <alignment horizontal="center" vertical="center" shrinkToFit="1"/>
    </xf>
    <xf numFmtId="179" fontId="31" fillId="0" borderId="47" xfId="0" applyNumberFormat="1" applyFont="1" applyFill="1" applyBorder="1" applyAlignment="1" quotePrefix="1">
      <alignment horizontal="center" vertical="center" shrinkToFit="1"/>
    </xf>
    <xf numFmtId="179" fontId="31" fillId="0" borderId="63" xfId="54" applyNumberFormat="1" applyFont="1" applyFill="1" applyBorder="1" applyAlignment="1">
      <alignment horizontal="right" shrinkToFit="1"/>
    </xf>
    <xf numFmtId="178" fontId="27" fillId="0" borderId="19" xfId="0" applyNumberFormat="1" applyFont="1" applyFill="1" applyBorder="1" applyAlignment="1">
      <alignment shrinkToFit="1"/>
    </xf>
    <xf numFmtId="0" fontId="22" fillId="0" borderId="19" xfId="0" applyFont="1" applyFill="1" applyBorder="1" applyAlignment="1">
      <alignment horizontal="left" vertical="center" shrinkToFit="1"/>
    </xf>
    <xf numFmtId="178" fontId="31" fillId="0" borderId="26" xfId="54" applyNumberFormat="1" applyFont="1" applyFill="1" applyBorder="1" applyAlignment="1">
      <alignment horizontal="right" shrinkToFit="1"/>
    </xf>
    <xf numFmtId="178" fontId="31" fillId="0" borderId="62" xfId="54" applyNumberFormat="1" applyFont="1" applyFill="1" applyBorder="1" applyAlignment="1">
      <alignment horizontal="right" shrinkToFit="1"/>
    </xf>
    <xf numFmtId="178" fontId="31" fillId="0" borderId="38" xfId="54" applyNumberFormat="1" applyFont="1" applyFill="1" applyBorder="1" applyAlignment="1">
      <alignment horizontal="right" shrinkToFit="1"/>
    </xf>
    <xf numFmtId="178" fontId="31" fillId="0" borderId="39" xfId="54" applyNumberFormat="1" applyFont="1" applyFill="1" applyBorder="1" applyAlignment="1">
      <alignment horizontal="right" shrinkToFit="1"/>
    </xf>
    <xf numFmtId="178" fontId="31" fillId="0" borderId="64" xfId="54" applyNumberFormat="1" applyFont="1" applyFill="1" applyBorder="1" applyAlignment="1">
      <alignment horizontal="right" shrinkToFit="1"/>
    </xf>
    <xf numFmtId="178" fontId="31" fillId="0" borderId="65" xfId="54" applyNumberFormat="1" applyFont="1" applyFill="1" applyBorder="1" applyAlignment="1">
      <alignment horizontal="right" shrinkToFit="1"/>
    </xf>
    <xf numFmtId="178" fontId="31" fillId="0" borderId="41" xfId="54" applyNumberFormat="1" applyFont="1" applyFill="1" applyBorder="1" applyAlignment="1">
      <alignment horizontal="right" shrinkToFit="1"/>
    </xf>
    <xf numFmtId="178" fontId="31" fillId="0" borderId="66" xfId="54" applyNumberFormat="1" applyFont="1" applyFill="1" applyBorder="1" applyAlignment="1">
      <alignment horizontal="right" shrinkToFit="1"/>
    </xf>
    <xf numFmtId="189" fontId="31" fillId="0" borderId="26" xfId="54" applyNumberFormat="1" applyFont="1" applyFill="1" applyBorder="1" applyAlignment="1">
      <alignment horizontal="right" shrinkToFit="1"/>
    </xf>
    <xf numFmtId="189" fontId="31" fillId="0" borderId="38" xfId="54" applyNumberFormat="1" applyFont="1" applyFill="1" applyBorder="1" applyAlignment="1">
      <alignment horizontal="right" shrinkToFit="1"/>
    </xf>
    <xf numFmtId="189" fontId="31" fillId="0" borderId="39" xfId="54" applyNumberFormat="1" applyFont="1" applyFill="1" applyBorder="1" applyAlignment="1">
      <alignment horizontal="right" shrinkToFit="1"/>
    </xf>
    <xf numFmtId="189" fontId="31" fillId="0" borderId="64" xfId="54" applyNumberFormat="1" applyFont="1" applyFill="1" applyBorder="1" applyAlignment="1">
      <alignment horizontal="right" shrinkToFit="1"/>
    </xf>
    <xf numFmtId="189" fontId="31" fillId="0" borderId="41" xfId="54" applyNumberFormat="1" applyFont="1" applyFill="1" applyBorder="1" applyAlignment="1">
      <alignment horizontal="right" shrinkToFit="1"/>
    </xf>
    <xf numFmtId="189" fontId="31" fillId="0" borderId="66" xfId="54" applyNumberFormat="1" applyFont="1" applyFill="1" applyBorder="1" applyAlignment="1">
      <alignment horizontal="right" shrinkToFit="1"/>
    </xf>
    <xf numFmtId="0" fontId="20" fillId="37" borderId="0" xfId="0" applyFont="1" applyFill="1" applyAlignment="1">
      <alignment/>
    </xf>
    <xf numFmtId="186" fontId="31" fillId="0" borderId="38" xfId="54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8" fontId="23" fillId="0" borderId="35" xfId="54" applyNumberFormat="1" applyFont="1" applyFill="1" applyBorder="1" applyAlignment="1">
      <alignment horizontal="right" vertical="center"/>
    </xf>
    <xf numFmtId="178" fontId="23" fillId="0" borderId="47" xfId="54" applyNumberFormat="1" applyFont="1" applyFill="1" applyBorder="1" applyAlignment="1">
      <alignment horizontal="right" vertical="center"/>
    </xf>
    <xf numFmtId="178" fontId="23" fillId="0" borderId="38" xfId="54" applyNumberFormat="1" applyFont="1" applyFill="1" applyBorder="1" applyAlignment="1">
      <alignment horizontal="right" vertical="center"/>
    </xf>
    <xf numFmtId="178" fontId="23" fillId="0" borderId="39" xfId="54" applyNumberFormat="1" applyFont="1" applyFill="1" applyBorder="1" applyAlignment="1">
      <alignment horizontal="right" vertical="center"/>
    </xf>
    <xf numFmtId="178" fontId="23" fillId="0" borderId="19" xfId="54" applyNumberFormat="1" applyFont="1" applyFill="1" applyBorder="1" applyAlignment="1">
      <alignment horizontal="right" vertical="center"/>
    </xf>
    <xf numFmtId="178" fontId="23" fillId="0" borderId="23" xfId="54" applyNumberFormat="1" applyFont="1" applyFill="1" applyBorder="1" applyAlignment="1">
      <alignment horizontal="right" vertical="center"/>
    </xf>
    <xf numFmtId="178" fontId="23" fillId="0" borderId="50" xfId="54" applyNumberFormat="1" applyFont="1" applyFill="1" applyBorder="1" applyAlignment="1">
      <alignment horizontal="right" vertical="center"/>
    </xf>
    <xf numFmtId="178" fontId="23" fillId="0" borderId="44" xfId="54" applyNumberFormat="1" applyFont="1" applyFill="1" applyBorder="1" applyAlignment="1">
      <alignment horizontal="right" vertical="center"/>
    </xf>
    <xf numFmtId="178" fontId="23" fillId="0" borderId="53" xfId="54" applyNumberFormat="1" applyFont="1" applyFill="1" applyBorder="1" applyAlignment="1">
      <alignment horizontal="right" vertical="center"/>
    </xf>
    <xf numFmtId="176" fontId="20" fillId="0" borderId="0" xfId="54" applyNumberFormat="1" applyFont="1" applyFill="1" applyBorder="1" applyAlignment="1">
      <alignment horizontal="right"/>
    </xf>
    <xf numFmtId="176" fontId="20" fillId="0" borderId="0" xfId="54" applyNumberFormat="1" applyFont="1" applyFill="1" applyBorder="1" applyAlignment="1">
      <alignment/>
    </xf>
    <xf numFmtId="176" fontId="23" fillId="0" borderId="0" xfId="54" applyNumberFormat="1" applyFont="1" applyFill="1" applyBorder="1" applyAlignment="1">
      <alignment horizontal="right"/>
    </xf>
    <xf numFmtId="178" fontId="31" fillId="0" borderId="19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50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34" xfId="54" applyNumberFormat="1" applyFont="1" applyFill="1" applyBorder="1" applyAlignment="1">
      <alignment horizontal="right" shrinkToFit="1"/>
    </xf>
    <xf numFmtId="186" fontId="31" fillId="0" borderId="26" xfId="54" applyNumberFormat="1" applyFont="1" applyFill="1" applyBorder="1" applyAlignment="1">
      <alignment horizontal="right" shrinkToFit="1"/>
    </xf>
    <xf numFmtId="49" fontId="40" fillId="0" borderId="46" xfId="0" applyNumberFormat="1" applyFont="1" applyFill="1" applyBorder="1" applyAlignment="1">
      <alignment horizontal="center" vertical="center"/>
    </xf>
    <xf numFmtId="179" fontId="41" fillId="0" borderId="67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>
      <alignment horizontal="right" shrinkToFit="1"/>
    </xf>
    <xf numFmtId="179" fontId="40" fillId="0" borderId="46" xfId="54" applyNumberFormat="1" applyFont="1" applyFill="1" applyBorder="1" applyAlignment="1">
      <alignment horizontal="right" shrinkToFit="1"/>
    </xf>
    <xf numFmtId="179" fontId="41" fillId="0" borderId="68" xfId="54" applyNumberFormat="1" applyFont="1" applyFill="1" applyBorder="1" applyAlignment="1">
      <alignment horizontal="right" shrinkToFit="1"/>
    </xf>
    <xf numFmtId="179" fontId="42" fillId="0" borderId="68" xfId="54" applyNumberFormat="1" applyFont="1" applyFill="1" applyBorder="1" applyAlignment="1">
      <alignment horizontal="right" shrinkToFit="1"/>
    </xf>
    <xf numFmtId="179" fontId="42" fillId="0" borderId="69" xfId="54" applyNumberFormat="1" applyFont="1" applyFill="1" applyBorder="1" applyAlignment="1">
      <alignment horizontal="right" shrinkToFit="1"/>
    </xf>
    <xf numFmtId="179" fontId="42" fillId="0" borderId="67" xfId="54" applyNumberFormat="1" applyFont="1" applyFill="1" applyBorder="1" applyAlignment="1" quotePrefix="1">
      <alignment horizontal="right" shrinkToFit="1"/>
    </xf>
    <xf numFmtId="179" fontId="41" fillId="0" borderId="70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 quotePrefix="1">
      <alignment horizontal="right" shrinkToFit="1"/>
    </xf>
    <xf numFmtId="179" fontId="40" fillId="0" borderId="68" xfId="54" applyNumberFormat="1" applyFont="1" applyFill="1" applyBorder="1" applyAlignment="1">
      <alignment horizontal="right" shrinkToFit="1"/>
    </xf>
    <xf numFmtId="179" fontId="41" fillId="0" borderId="71" xfId="54" applyNumberFormat="1" applyFont="1" applyFill="1" applyBorder="1" applyAlignment="1">
      <alignment horizontal="right" shrinkToFit="1"/>
    </xf>
    <xf numFmtId="179" fontId="40" fillId="0" borderId="26" xfId="54" applyNumberFormat="1" applyFont="1" applyFill="1" applyBorder="1" applyAlignment="1">
      <alignment horizontal="right" shrinkToFit="1"/>
    </xf>
    <xf numFmtId="179" fontId="40" fillId="0" borderId="38" xfId="54" applyNumberFormat="1" applyFont="1" applyFill="1" applyBorder="1" applyAlignment="1">
      <alignment horizontal="right" shrinkToFit="1"/>
    </xf>
    <xf numFmtId="179" fontId="40" fillId="0" borderId="39" xfId="54" applyNumberFormat="1" applyFont="1" applyFill="1" applyBorder="1" applyAlignment="1">
      <alignment horizontal="right" shrinkToFit="1"/>
    </xf>
    <xf numFmtId="179" fontId="40" fillId="0" borderId="30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 quotePrefix="1">
      <alignment horizontal="right" shrinkToFit="1"/>
    </xf>
    <xf numFmtId="179" fontId="42" fillId="0" borderId="69" xfId="54" applyNumberFormat="1" applyFont="1" applyFill="1" applyBorder="1" applyAlignment="1" quotePrefix="1">
      <alignment horizontal="right" shrinkToFit="1"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38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7" fillId="0" borderId="72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44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3" fillId="0" borderId="73" xfId="54" applyNumberFormat="1" applyFont="1" applyFill="1" applyBorder="1" applyAlignment="1">
      <alignment horizontal="right" vertical="center"/>
    </xf>
    <xf numFmtId="178" fontId="23" fillId="0" borderId="62" xfId="54" applyNumberFormat="1" applyFont="1" applyFill="1" applyBorder="1" applyAlignment="1">
      <alignment horizontal="right" vertical="center"/>
    </xf>
    <xf numFmtId="178" fontId="23" fillId="0" borderId="58" xfId="54" applyNumberFormat="1" applyFont="1" applyFill="1" applyBorder="1" applyAlignment="1">
      <alignment horizontal="right" vertical="center"/>
    </xf>
    <xf numFmtId="178" fontId="23" fillId="0" borderId="60" xfId="54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4" xfId="0" applyNumberFormat="1" applyFont="1" applyFill="1" applyBorder="1" applyAlignment="1">
      <alignment horizontal="center" vertical="center"/>
    </xf>
    <xf numFmtId="179" fontId="41" fillId="0" borderId="75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>
      <alignment horizontal="right" shrinkToFit="1"/>
    </xf>
    <xf numFmtId="179" fontId="40" fillId="0" borderId="74" xfId="54" applyNumberFormat="1" applyFont="1" applyFill="1" applyBorder="1" applyAlignment="1">
      <alignment horizontal="right" shrinkToFit="1"/>
    </xf>
    <xf numFmtId="179" fontId="41" fillId="0" borderId="76" xfId="54" applyNumberFormat="1" applyFont="1" applyFill="1" applyBorder="1" applyAlignment="1">
      <alignment horizontal="right" shrinkToFit="1"/>
    </xf>
    <xf numFmtId="179" fontId="42" fillId="0" borderId="76" xfId="54" applyNumberFormat="1" applyFont="1" applyFill="1" applyBorder="1" applyAlignment="1">
      <alignment horizontal="right" shrinkToFit="1"/>
    </xf>
    <xf numFmtId="179" fontId="42" fillId="0" borderId="77" xfId="54" applyNumberFormat="1" applyFont="1" applyFill="1" applyBorder="1" applyAlignment="1">
      <alignment horizontal="right" shrinkToFit="1"/>
    </xf>
    <xf numFmtId="179" fontId="42" fillId="0" borderId="75" xfId="54" applyNumberFormat="1" applyFont="1" applyFill="1" applyBorder="1" applyAlignment="1" quotePrefix="1">
      <alignment horizontal="right" shrinkToFit="1"/>
    </xf>
    <xf numFmtId="179" fontId="42" fillId="0" borderId="77" xfId="54" applyNumberFormat="1" applyFont="1" applyFill="1" applyBorder="1" applyAlignment="1" quotePrefix="1">
      <alignment horizontal="right" shrinkToFit="1"/>
    </xf>
    <xf numFmtId="179" fontId="41" fillId="0" borderId="78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 quotePrefix="1">
      <alignment horizontal="right" shrinkToFit="1"/>
    </xf>
    <xf numFmtId="179" fontId="40" fillId="0" borderId="76" xfId="54" applyNumberFormat="1" applyFont="1" applyFill="1" applyBorder="1" applyAlignment="1">
      <alignment horizontal="right" shrinkToFit="1"/>
    </xf>
    <xf numFmtId="179" fontId="41" fillId="0" borderId="79" xfId="54" applyNumberFormat="1" applyFont="1" applyFill="1" applyBorder="1" applyAlignment="1">
      <alignment horizontal="right" shrinkToFit="1"/>
    </xf>
    <xf numFmtId="186" fontId="31" fillId="0" borderId="38" xfId="54" applyNumberFormat="1" applyFont="1" applyFill="1" applyBorder="1" applyAlignment="1">
      <alignment horizontal="right" shrinkToFit="1"/>
    </xf>
    <xf numFmtId="186" fontId="31" fillId="0" borderId="39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 quotePrefix="1">
      <alignment horizontal="right" shrinkToFit="1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179" fontId="42" fillId="0" borderId="35" xfId="54" applyNumberFormat="1" applyFont="1" applyFill="1" applyBorder="1" applyAlignment="1" quotePrefix="1">
      <alignment horizontal="right" shrinkToFit="1"/>
    </xf>
    <xf numFmtId="179" fontId="42" fillId="0" borderId="38" xfId="54" applyNumberFormat="1" applyFont="1" applyFill="1" applyBorder="1" applyAlignment="1" quotePrefix="1">
      <alignment horizontal="right" shrinkToFit="1"/>
    </xf>
    <xf numFmtId="178" fontId="23" fillId="0" borderId="0" xfId="54" applyNumberFormat="1" applyFont="1" applyFill="1" applyBorder="1" applyAlignment="1">
      <alignment horizontal="right" vertical="center"/>
    </xf>
    <xf numFmtId="178" fontId="23" fillId="0" borderId="48" xfId="54" applyNumberFormat="1" applyFont="1" applyFill="1" applyBorder="1" applyAlignment="1">
      <alignment horizontal="right" vertical="center"/>
    </xf>
    <xf numFmtId="178" fontId="23" fillId="0" borderId="67" xfId="54" applyNumberFormat="1" applyFont="1" applyFill="1" applyBorder="1" applyAlignment="1">
      <alignment horizontal="right" vertical="center"/>
    </xf>
    <xf numFmtId="178" fontId="23" fillId="0" borderId="69" xfId="54" applyNumberFormat="1" applyFont="1" applyFill="1" applyBorder="1" applyAlignment="1">
      <alignment horizontal="right" vertical="center"/>
    </xf>
    <xf numFmtId="178" fontId="23" fillId="0" borderId="71" xfId="54" applyNumberFormat="1" applyFont="1" applyFill="1" applyBorder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179" fontId="28" fillId="0" borderId="48" xfId="54" applyNumberFormat="1" applyFont="1" applyFill="1" applyBorder="1" applyAlignment="1">
      <alignment/>
    </xf>
    <xf numFmtId="179" fontId="22" fillId="0" borderId="29" xfId="54" applyNumberFormat="1" applyFont="1" applyFill="1" applyBorder="1" applyAlignment="1">
      <alignment horizontal="right"/>
    </xf>
    <xf numFmtId="179" fontId="22" fillId="0" borderId="30" xfId="54" applyNumberFormat="1" applyFont="1" applyFill="1" applyBorder="1" applyAlignment="1">
      <alignment horizontal="right"/>
    </xf>
    <xf numFmtId="179" fontId="22" fillId="0" borderId="31" xfId="54" applyNumberFormat="1" applyFont="1" applyFill="1" applyBorder="1" applyAlignment="1">
      <alignment horizontal="right"/>
    </xf>
    <xf numFmtId="179" fontId="31" fillId="0" borderId="30" xfId="54" applyNumberFormat="1" applyFont="1" applyFill="1" applyBorder="1" applyAlignment="1">
      <alignment horizontal="right"/>
    </xf>
    <xf numFmtId="179" fontId="31" fillId="0" borderId="29" xfId="54" applyNumberFormat="1" applyFont="1" applyFill="1" applyBorder="1" applyAlignment="1">
      <alignment horizontal="right"/>
    </xf>
    <xf numFmtId="186" fontId="31" fillId="0" borderId="30" xfId="54" applyNumberFormat="1" applyFont="1" applyFill="1" applyBorder="1" applyAlignment="1">
      <alignment horizontal="right"/>
    </xf>
    <xf numFmtId="179" fontId="31" fillId="0" borderId="31" xfId="54" applyNumberFormat="1" applyFont="1" applyFill="1" applyBorder="1" applyAlignment="1">
      <alignment horizontal="right"/>
    </xf>
    <xf numFmtId="179" fontId="28" fillId="0" borderId="48" xfId="54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178" fontId="40" fillId="0" borderId="80" xfId="0" applyNumberFormat="1" applyFont="1" applyFill="1" applyBorder="1" applyAlignment="1">
      <alignment horizontal="left" wrapText="1"/>
    </xf>
    <xf numFmtId="179" fontId="40" fillId="0" borderId="81" xfId="54" applyNumberFormat="1" applyFont="1" applyFill="1" applyBorder="1" applyAlignment="1">
      <alignment horizontal="right" shrinkToFit="1"/>
    </xf>
    <xf numFmtId="179" fontId="40" fillId="0" borderId="43" xfId="54" applyNumberFormat="1" applyFont="1" applyFill="1" applyBorder="1" applyAlignment="1">
      <alignment horizontal="right" shrinkToFit="1"/>
    </xf>
    <xf numFmtId="179" fontId="40" fillId="0" borderId="82" xfId="54" applyNumberFormat="1" applyFont="1" applyFill="1" applyBorder="1" applyAlignment="1">
      <alignment horizontal="right" shrinkToFit="1"/>
    </xf>
    <xf numFmtId="179" fontId="40" fillId="0" borderId="83" xfId="54" applyNumberFormat="1" applyFont="1" applyFill="1" applyBorder="1" applyAlignment="1">
      <alignment horizontal="right" shrinkToFit="1"/>
    </xf>
    <xf numFmtId="179" fontId="40" fillId="0" borderId="84" xfId="54" applyNumberFormat="1" applyFont="1" applyFill="1" applyBorder="1" applyAlignment="1">
      <alignment horizontal="right" shrinkToFit="1"/>
    </xf>
    <xf numFmtId="179" fontId="40" fillId="0" borderId="85" xfId="54" applyNumberFormat="1" applyFont="1" applyFill="1" applyBorder="1" applyAlignment="1">
      <alignment horizontal="right" shrinkToFi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26" xfId="54" applyNumberFormat="1" applyFont="1" applyFill="1" applyBorder="1" applyAlignment="1">
      <alignment horizontal="right" shrinkToFit="1"/>
    </xf>
    <xf numFmtId="187" fontId="31" fillId="0" borderId="64" xfId="54" applyNumberFormat="1" applyFont="1" applyFill="1" applyBorder="1" applyAlignment="1">
      <alignment horizontal="right" shrinkToFit="1"/>
    </xf>
    <xf numFmtId="49" fontId="31" fillId="0" borderId="28" xfId="0" applyNumberFormat="1" applyFont="1" applyFill="1" applyBorder="1" applyAlignment="1" quotePrefix="1">
      <alignment horizontal="center" vertical="center" shrinkToFit="1"/>
    </xf>
    <xf numFmtId="186" fontId="31" fillId="0" borderId="36" xfId="54" applyNumberFormat="1" applyFont="1" applyFill="1" applyBorder="1" applyAlignment="1">
      <alignment horizontal="right" shrinkToFit="1"/>
    </xf>
    <xf numFmtId="188" fontId="31" fillId="0" borderId="26" xfId="54" applyNumberFormat="1" applyFont="1" applyFill="1" applyBorder="1" applyAlignment="1">
      <alignment horizontal="right" shrinkToFit="1"/>
    </xf>
    <xf numFmtId="188" fontId="31" fillId="0" borderId="64" xfId="54" applyNumberFormat="1" applyFont="1" applyFill="1" applyBorder="1" applyAlignment="1">
      <alignment horizontal="right" shrinkToFit="1"/>
    </xf>
    <xf numFmtId="178" fontId="41" fillId="0" borderId="17" xfId="0" applyNumberFormat="1" applyFont="1" applyFill="1" applyBorder="1" applyAlignment="1">
      <alignment horizontal="left" wrapText="1"/>
    </xf>
    <xf numFmtId="186" fontId="29" fillId="0" borderId="34" xfId="54" applyNumberFormat="1" applyFont="1" applyFill="1" applyBorder="1" applyAlignment="1">
      <alignment horizontal="right" shrinkToFit="1"/>
    </xf>
    <xf numFmtId="186" fontId="29" fillId="0" borderId="35" xfId="54" applyNumberFormat="1" applyFont="1" applyFill="1" applyBorder="1" applyAlignment="1">
      <alignment horizontal="right" shrinkToFit="1"/>
    </xf>
    <xf numFmtId="186" fontId="31" fillId="0" borderId="37" xfId="54" applyNumberFormat="1" applyFont="1" applyFill="1" applyBorder="1" applyAlignment="1">
      <alignment horizontal="right" shrinkToFit="1"/>
    </xf>
    <xf numFmtId="179" fontId="28" fillId="0" borderId="73" xfId="54" applyNumberFormat="1" applyFont="1" applyFill="1" applyBorder="1" applyAlignment="1">
      <alignment horizontal="right" shrinkToFit="1"/>
    </xf>
    <xf numFmtId="186" fontId="31" fillId="0" borderId="86" xfId="54" applyNumberFormat="1" applyFont="1" applyFill="1" applyBorder="1" applyAlignment="1">
      <alignment horizontal="right" shrinkToFit="1"/>
    </xf>
    <xf numFmtId="186" fontId="31" fillId="0" borderId="0" xfId="54" applyNumberFormat="1" applyFont="1" applyFill="1" applyBorder="1" applyAlignment="1">
      <alignment horizontal="right" shrinkToFit="1"/>
    </xf>
    <xf numFmtId="179" fontId="28" fillId="0" borderId="35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 quotePrefix="1">
      <alignment horizontal="right" shrinkToFit="1"/>
    </xf>
    <xf numFmtId="179" fontId="42" fillId="0" borderId="26" xfId="54" applyNumberFormat="1" applyFont="1" applyFill="1" applyBorder="1" applyAlignment="1" quotePrefix="1">
      <alignment horizontal="right" shrinkToFit="1"/>
    </xf>
    <xf numFmtId="179" fontId="41" fillId="0" borderId="18" xfId="54" applyNumberFormat="1" applyFont="1" applyFill="1" applyBorder="1" applyAlignment="1" quotePrefix="1">
      <alignment horizontal="right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 quotePrefix="1">
      <alignment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186" fontId="22" fillId="0" borderId="38" xfId="54" applyNumberFormat="1" applyFont="1" applyFill="1" applyBorder="1" applyAlignment="1">
      <alignment horizontal="right"/>
    </xf>
    <xf numFmtId="179" fontId="22" fillId="0" borderId="51" xfId="54" applyNumberFormat="1" applyFont="1" applyFill="1" applyBorder="1" applyAlignment="1">
      <alignment horizontal="right"/>
    </xf>
    <xf numFmtId="179" fontId="22" fillId="0" borderId="43" xfId="54" applyNumberFormat="1" applyFont="1" applyFill="1" applyBorder="1" applyAlignment="1">
      <alignment horizontal="right"/>
    </xf>
    <xf numFmtId="178" fontId="23" fillId="0" borderId="30" xfId="54" applyNumberFormat="1" applyFont="1" applyFill="1" applyBorder="1" applyAlignment="1">
      <alignment horizontal="right" vertical="center"/>
    </xf>
    <xf numFmtId="178" fontId="23" fillId="0" borderId="68" xfId="54" applyNumberFormat="1" applyFont="1" applyFill="1" applyBorder="1" applyAlignment="1">
      <alignment horizontal="right" vertical="center"/>
    </xf>
    <xf numFmtId="178" fontId="23" fillId="0" borderId="87" xfId="54" applyNumberFormat="1" applyFont="1" applyFill="1" applyBorder="1" applyAlignment="1">
      <alignment horizontal="right" vertical="center"/>
    </xf>
    <xf numFmtId="178" fontId="23" fillId="0" borderId="22" xfId="54" applyNumberFormat="1" applyFont="1" applyFill="1" applyBorder="1" applyAlignment="1">
      <alignment horizontal="right" vertical="center"/>
    </xf>
    <xf numFmtId="49" fontId="31" fillId="0" borderId="47" xfId="0" applyNumberFormat="1" applyFont="1" applyFill="1" applyBorder="1" applyAlignment="1" quotePrefix="1">
      <alignment horizontal="center" vertical="center" shrinkToFit="1"/>
    </xf>
    <xf numFmtId="188" fontId="31" fillId="0" borderId="39" xfId="54" applyNumberFormat="1" applyFont="1" applyFill="1" applyBorder="1" applyAlignment="1">
      <alignment horizontal="right" shrinkToFit="1"/>
    </xf>
    <xf numFmtId="49" fontId="31" fillId="0" borderId="34" xfId="0" applyNumberFormat="1" applyFont="1" applyFill="1" applyBorder="1" applyAlignment="1">
      <alignment horizontal="center" vertical="center" wrapText="1" shrinkToFit="1"/>
    </xf>
    <xf numFmtId="49" fontId="31" fillId="0" borderId="35" xfId="0" applyNumberFormat="1" applyFont="1" applyFill="1" applyBorder="1" applyAlignment="1" quotePrefix="1">
      <alignment horizontal="center" vertical="center" shrinkToFit="1"/>
    </xf>
    <xf numFmtId="188" fontId="31" fillId="0" borderId="38" xfId="54" applyNumberFormat="1" applyFont="1" applyFill="1" applyBorder="1" applyAlignment="1">
      <alignment horizontal="right" shrinkToFit="1"/>
    </xf>
    <xf numFmtId="188" fontId="31" fillId="0" borderId="41" xfId="54" applyNumberFormat="1" applyFont="1" applyFill="1" applyBorder="1" applyAlignment="1">
      <alignment horizontal="right" shrinkToFit="1"/>
    </xf>
    <xf numFmtId="187" fontId="31" fillId="0" borderId="39" xfId="54" applyNumberFormat="1" applyFont="1" applyFill="1" applyBorder="1" applyAlignment="1">
      <alignment horizontal="right" shrinkToFit="1"/>
    </xf>
    <xf numFmtId="187" fontId="31" fillId="0" borderId="66" xfId="54" applyNumberFormat="1" applyFont="1" applyFill="1" applyBorder="1" applyAlignment="1">
      <alignment horizontal="right" shrinkToFit="1"/>
    </xf>
    <xf numFmtId="178" fontId="31" fillId="0" borderId="55" xfId="54" applyNumberFormat="1" applyFont="1" applyFill="1" applyBorder="1" applyAlignment="1">
      <alignment horizontal="right" shrinkToFit="1"/>
    </xf>
    <xf numFmtId="187" fontId="31" fillId="0" borderId="38" xfId="54" applyNumberFormat="1" applyFont="1" applyFill="1" applyBorder="1" applyAlignment="1">
      <alignment horizontal="right" shrinkToFit="1"/>
    </xf>
    <xf numFmtId="187" fontId="31" fillId="0" borderId="41" xfId="54" applyNumberFormat="1" applyFont="1" applyFill="1" applyBorder="1" applyAlignment="1">
      <alignment horizontal="right" shrinkToFit="1"/>
    </xf>
    <xf numFmtId="179" fontId="31" fillId="0" borderId="62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 shrinkToFit="1"/>
    </xf>
    <xf numFmtId="188" fontId="31" fillId="0" borderId="65" xfId="54" applyNumberFormat="1" applyFont="1" applyFill="1" applyBorder="1" applyAlignment="1">
      <alignment horizontal="right" shrinkToFit="1"/>
    </xf>
    <xf numFmtId="49" fontId="40" fillId="0" borderId="11" xfId="0" applyNumberFormat="1" applyFont="1" applyFill="1" applyBorder="1" applyAlignment="1">
      <alignment horizontal="center" vertical="center"/>
    </xf>
    <xf numFmtId="186" fontId="31" fillId="0" borderId="23" xfId="54" applyNumberFormat="1" applyFont="1" applyFill="1" applyBorder="1" applyAlignment="1">
      <alignment horizontal="right" shrinkToFit="1"/>
    </xf>
    <xf numFmtId="179" fontId="31" fillId="0" borderId="63" xfId="54" applyNumberFormat="1" applyFont="1" applyFill="1" applyBorder="1" applyAlignment="1">
      <alignment horizontal="right"/>
    </xf>
    <xf numFmtId="179" fontId="42" fillId="0" borderId="48" xfId="54" applyNumberFormat="1" applyFont="1" applyFill="1" applyBorder="1" applyAlignment="1" quotePrefix="1">
      <alignment horizontal="right" shrinkToFit="1"/>
    </xf>
    <xf numFmtId="179" fontId="42" fillId="0" borderId="30" xfId="54" applyNumberFormat="1" applyFont="1" applyFill="1" applyBorder="1" applyAlignment="1" quotePrefix="1">
      <alignment horizontal="right" shrinkToFit="1"/>
    </xf>
    <xf numFmtId="179" fontId="41" fillId="0" borderId="11" xfId="54" applyNumberFormat="1" applyFont="1" applyFill="1" applyBorder="1" applyAlignment="1" quotePrefix="1">
      <alignment horizontal="right" shrinkToFit="1"/>
    </xf>
    <xf numFmtId="49" fontId="40" fillId="0" borderId="45" xfId="0" applyNumberFormat="1" applyFont="1" applyFill="1" applyBorder="1" applyAlignment="1">
      <alignment horizontal="center" vertical="center"/>
    </xf>
    <xf numFmtId="179" fontId="22" fillId="0" borderId="81" xfId="54" applyNumberFormat="1" applyFont="1" applyFill="1" applyBorder="1" applyAlignment="1">
      <alignment horizontal="right"/>
    </xf>
    <xf numFmtId="179" fontId="22" fillId="0" borderId="63" xfId="54" applyNumberFormat="1" applyFont="1" applyFill="1" applyBorder="1" applyAlignment="1">
      <alignment horizontal="right"/>
    </xf>
    <xf numFmtId="179" fontId="22" fillId="0" borderId="62" xfId="54" applyNumberFormat="1" applyFont="1" applyFill="1" applyBorder="1" applyAlignment="1">
      <alignment horizontal="right"/>
    </xf>
    <xf numFmtId="179" fontId="22" fillId="0" borderId="65" xfId="54" applyNumberFormat="1" applyFont="1" applyFill="1" applyBorder="1" applyAlignment="1">
      <alignment horizontal="right"/>
    </xf>
    <xf numFmtId="179" fontId="28" fillId="0" borderId="45" xfId="54" applyNumberFormat="1" applyFont="1" applyFill="1" applyBorder="1" applyAlignment="1">
      <alignment horizontal="right"/>
    </xf>
    <xf numFmtId="179" fontId="28" fillId="0" borderId="58" xfId="54" applyNumberFormat="1" applyFont="1" applyFill="1" applyBorder="1" applyAlignment="1">
      <alignment horizontal="right"/>
    </xf>
    <xf numFmtId="179" fontId="31" fillId="0" borderId="65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 horizontal="right"/>
    </xf>
    <xf numFmtId="179" fontId="28" fillId="0" borderId="88" xfId="54" applyNumberFormat="1" applyFont="1" applyFill="1" applyBorder="1" applyAlignment="1">
      <alignment horizontal="right"/>
    </xf>
    <xf numFmtId="179" fontId="22" fillId="0" borderId="89" xfId="54" applyNumberFormat="1" applyFont="1" applyFill="1" applyBorder="1" applyAlignment="1">
      <alignment horizontal="right"/>
    </xf>
    <xf numFmtId="179" fontId="28" fillId="0" borderId="73" xfId="54" applyNumberFormat="1" applyFont="1" applyFill="1" applyBorder="1" applyAlignment="1">
      <alignment horizontal="right"/>
    </xf>
    <xf numFmtId="179" fontId="31" fillId="0" borderId="89" xfId="54" applyNumberFormat="1" applyFont="1" applyFill="1" applyBorder="1" applyAlignment="1">
      <alignment horizontal="right" shrinkToFit="1"/>
    </xf>
    <xf numFmtId="178" fontId="27" fillId="0" borderId="36" xfId="0" applyNumberFormat="1" applyFont="1" applyFill="1" applyBorder="1" applyAlignment="1">
      <alignment horizontal="left" wrapText="1"/>
    </xf>
    <xf numFmtId="178" fontId="27" fillId="0" borderId="82" xfId="0" applyNumberFormat="1" applyFont="1" applyFill="1" applyBorder="1" applyAlignment="1">
      <alignment wrapText="1"/>
    </xf>
    <xf numFmtId="178" fontId="27" fillId="0" borderId="36" xfId="0" applyNumberFormat="1" applyFont="1" applyFill="1" applyBorder="1" applyAlignment="1">
      <alignment wrapText="1"/>
    </xf>
    <xf numFmtId="178" fontId="27" fillId="0" borderId="64" xfId="0" applyNumberFormat="1" applyFont="1" applyFill="1" applyBorder="1" applyAlignment="1">
      <alignment wrapText="1"/>
    </xf>
    <xf numFmtId="179" fontId="31" fillId="0" borderId="51" xfId="54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8" fontId="22" fillId="0" borderId="0" xfId="54" applyFont="1" applyFill="1" applyBorder="1" applyAlignment="1">
      <alignment horizontal="right"/>
    </xf>
    <xf numFmtId="0" fontId="27" fillId="0" borderId="36" xfId="0" applyFont="1" applyFill="1" applyBorder="1" applyAlignment="1">
      <alignment wrapText="1"/>
    </xf>
    <xf numFmtId="0" fontId="27" fillId="0" borderId="26" xfId="0" applyFont="1" applyFill="1" applyBorder="1" applyAlignment="1">
      <alignment/>
    </xf>
    <xf numFmtId="178" fontId="29" fillId="0" borderId="67" xfId="0" applyNumberFormat="1" applyFont="1" applyFill="1" applyBorder="1" applyAlignment="1">
      <alignment wrapText="1"/>
    </xf>
    <xf numFmtId="0" fontId="27" fillId="0" borderId="90" xfId="0" applyFont="1" applyFill="1" applyBorder="1" applyAlignment="1">
      <alignment wrapText="1"/>
    </xf>
    <xf numFmtId="178" fontId="27" fillId="0" borderId="0" xfId="0" applyNumberFormat="1" applyFont="1" applyFill="1" applyBorder="1" applyAlignment="1">
      <alignment wrapText="1"/>
    </xf>
    <xf numFmtId="178" fontId="27" fillId="0" borderId="69" xfId="0" applyNumberFormat="1" applyFont="1" applyFill="1" applyBorder="1" applyAlignment="1">
      <alignment wrapText="1"/>
    </xf>
    <xf numFmtId="0" fontId="27" fillId="0" borderId="36" xfId="0" applyFont="1" applyFill="1" applyBorder="1" applyAlignment="1">
      <alignment/>
    </xf>
    <xf numFmtId="0" fontId="27" fillId="0" borderId="64" xfId="0" applyFont="1" applyFill="1" applyBorder="1" applyAlignment="1">
      <alignment/>
    </xf>
    <xf numFmtId="178" fontId="41" fillId="0" borderId="21" xfId="0" applyNumberFormat="1" applyFont="1" applyFill="1" applyBorder="1" applyAlignment="1">
      <alignment wrapText="1"/>
    </xf>
    <xf numFmtId="178" fontId="40" fillId="0" borderId="33" xfId="0" applyNumberFormat="1" applyFont="1" applyFill="1" applyBorder="1" applyAlignment="1">
      <alignment horizontal="left" wrapText="1"/>
    </xf>
    <xf numFmtId="178" fontId="40" fillId="0" borderId="33" xfId="0" applyNumberFormat="1" applyFont="1" applyFill="1" applyBorder="1" applyAlignment="1">
      <alignment wrapText="1"/>
    </xf>
    <xf numFmtId="178" fontId="40" fillId="0" borderId="16" xfId="0" applyNumberFormat="1" applyFont="1" applyFill="1" applyBorder="1" applyAlignment="1">
      <alignment wrapText="1"/>
    </xf>
    <xf numFmtId="0" fontId="27" fillId="0" borderId="30" xfId="0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81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3" fillId="0" borderId="0" xfId="0" applyFont="1" applyFill="1" applyAlignment="1">
      <alignment vertical="top"/>
    </xf>
    <xf numFmtId="0" fontId="20" fillId="0" borderId="48" xfId="0" applyFont="1" applyFill="1" applyBorder="1" applyAlignment="1">
      <alignment horizontal="centerContinuous"/>
    </xf>
    <xf numFmtId="179" fontId="31" fillId="0" borderId="0" xfId="0" applyNumberFormat="1" applyFont="1" applyFill="1" applyAlignment="1">
      <alignment horizontal="right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33" xfId="0" applyFont="1" applyFill="1" applyBorder="1" applyAlignment="1">
      <alignment horizontal="right" wrapText="1" shrinkToFit="1"/>
    </xf>
    <xf numFmtId="0" fontId="31" fillId="0" borderId="15" xfId="0" applyFont="1" applyFill="1" applyBorder="1" applyAlignment="1">
      <alignment horizontal="right" shrinkToFit="1"/>
    </xf>
    <xf numFmtId="0" fontId="31" fillId="0" borderId="15" xfId="0" applyFont="1" applyFill="1" applyBorder="1" applyAlignment="1">
      <alignment horizontal="left" wrapText="1" shrinkToFit="1"/>
    </xf>
    <xf numFmtId="179" fontId="41" fillId="0" borderId="73" xfId="54" applyNumberFormat="1" applyFont="1" applyFill="1" applyBorder="1" applyAlignment="1">
      <alignment horizontal="right" shrinkToFit="1"/>
    </xf>
    <xf numFmtId="179" fontId="41" fillId="0" borderId="45" xfId="54" applyNumberFormat="1" applyFont="1" applyFill="1" applyBorder="1" applyAlignment="1">
      <alignment horizontal="right" shrinkToFit="1"/>
    </xf>
    <xf numFmtId="179" fontId="40" fillId="0" borderId="45" xfId="54" applyNumberFormat="1" applyFont="1" applyFill="1" applyBorder="1" applyAlignment="1">
      <alignment horizontal="right" shrinkToFit="1"/>
    </xf>
    <xf numFmtId="179" fontId="41" fillId="0" borderId="58" xfId="54" applyNumberFormat="1" applyFont="1" applyFill="1" applyBorder="1" applyAlignment="1">
      <alignment horizontal="right" shrinkToFit="1"/>
    </xf>
    <xf numFmtId="179" fontId="42" fillId="0" borderId="58" xfId="54" applyNumberFormat="1" applyFont="1" applyFill="1" applyBorder="1" applyAlignment="1">
      <alignment horizontal="right" shrinkToFit="1"/>
    </xf>
    <xf numFmtId="179" fontId="42" fillId="0" borderId="62" xfId="54" applyNumberFormat="1" applyFont="1" applyFill="1" applyBorder="1" applyAlignment="1">
      <alignment horizontal="right" shrinkToFit="1"/>
    </xf>
    <xf numFmtId="179" fontId="42" fillId="0" borderId="73" xfId="54" applyNumberFormat="1" applyFont="1" applyFill="1" applyBorder="1" applyAlignment="1">
      <alignment horizontal="right" shrinkToFit="1"/>
    </xf>
    <xf numFmtId="179" fontId="41" fillId="0" borderId="91" xfId="54" applyNumberFormat="1" applyFont="1" applyFill="1" applyBorder="1" applyAlignment="1">
      <alignment horizontal="right" shrinkToFit="1"/>
    </xf>
    <xf numFmtId="179" fontId="40" fillId="0" borderId="56" xfId="54" applyNumberFormat="1" applyFont="1" applyFill="1" applyBorder="1" applyAlignment="1">
      <alignment horizontal="right" shrinkToFit="1"/>
    </xf>
    <xf numFmtId="179" fontId="40" fillId="0" borderId="58" xfId="54" applyNumberFormat="1" applyFont="1" applyFill="1" applyBorder="1" applyAlignment="1">
      <alignment horizontal="right" shrinkToFit="1"/>
    </xf>
    <xf numFmtId="179" fontId="41" fillId="0" borderId="60" xfId="54" applyNumberFormat="1" applyFont="1" applyFill="1" applyBorder="1" applyAlignment="1">
      <alignment horizontal="right" shrinkToFit="1"/>
    </xf>
    <xf numFmtId="179" fontId="40" fillId="0" borderId="49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right"/>
    </xf>
    <xf numFmtId="179" fontId="27" fillId="0" borderId="0" xfId="54" applyNumberFormat="1" applyFont="1" applyFill="1" applyBorder="1" applyAlignment="1">
      <alignment horizontal="right"/>
    </xf>
    <xf numFmtId="179" fontId="27" fillId="0" borderId="12" xfId="0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 shrinkToFit="1"/>
    </xf>
    <xf numFmtId="179" fontId="31" fillId="0" borderId="48" xfId="54" applyNumberFormat="1" applyFont="1" applyFill="1" applyBorder="1" applyAlignment="1">
      <alignment horizontal="right" shrinkToFit="1"/>
    </xf>
    <xf numFmtId="179" fontId="31" fillId="0" borderId="30" xfId="54" applyNumberFormat="1" applyFont="1" applyFill="1" applyBorder="1" applyAlignment="1">
      <alignment horizontal="right" shrinkToFit="1"/>
    </xf>
    <xf numFmtId="186" fontId="31" fillId="0" borderId="30" xfId="54" applyNumberFormat="1" applyFont="1" applyFill="1" applyBorder="1" applyAlignment="1">
      <alignment horizontal="right" shrinkToFit="1"/>
    </xf>
    <xf numFmtId="179" fontId="31" fillId="0" borderId="29" xfId="54" applyNumberFormat="1" applyFont="1" applyFill="1" applyBorder="1" applyAlignment="1">
      <alignment horizontal="right" shrinkToFit="1"/>
    </xf>
    <xf numFmtId="179" fontId="31" fillId="0" borderId="31" xfId="54" applyNumberFormat="1" applyFont="1" applyFill="1" applyBorder="1" applyAlignment="1">
      <alignment horizontal="right" shrinkToFit="1"/>
    </xf>
    <xf numFmtId="179" fontId="28" fillId="0" borderId="0" xfId="54" applyNumberFormat="1" applyFont="1" applyFill="1" applyBorder="1" applyAlignment="1">
      <alignment horizontal="right" shrinkToFit="1"/>
    </xf>
    <xf numFmtId="179" fontId="31" fillId="0" borderId="11" xfId="54" applyNumberFormat="1" applyFont="1" applyFill="1" applyBorder="1" applyAlignment="1">
      <alignment horizontal="right" shrinkToFit="1"/>
    </xf>
    <xf numFmtId="186" fontId="31" fillId="0" borderId="11" xfId="54" applyNumberFormat="1" applyFont="1" applyFill="1" applyBorder="1" applyAlignment="1">
      <alignment horizontal="right" shrinkToFit="1"/>
    </xf>
    <xf numFmtId="179" fontId="28" fillId="0" borderId="54" xfId="54" applyNumberFormat="1" applyFont="1" applyFill="1" applyBorder="1" applyAlignment="1">
      <alignment horizontal="right" shrinkToFit="1"/>
    </xf>
    <xf numFmtId="178" fontId="28" fillId="0" borderId="11" xfId="54" applyNumberFormat="1" applyFont="1" applyFill="1" applyBorder="1" applyAlignment="1">
      <alignment horizontal="right" shrinkToFit="1"/>
    </xf>
    <xf numFmtId="179" fontId="28" fillId="0" borderId="45" xfId="54" applyNumberFormat="1" applyFont="1" applyFill="1" applyBorder="1" applyAlignment="1">
      <alignment horizontal="right" shrinkToFit="1"/>
    </xf>
    <xf numFmtId="179" fontId="31" fillId="0" borderId="73" xfId="54" applyNumberFormat="1" applyFont="1" applyFill="1" applyBorder="1" applyAlignment="1">
      <alignment horizontal="right" shrinkToFit="1"/>
    </xf>
    <xf numFmtId="179" fontId="31" fillId="0" borderId="65" xfId="54" applyNumberFormat="1" applyFont="1" applyFill="1" applyBorder="1" applyAlignment="1">
      <alignment horizontal="right" shrinkToFit="1"/>
    </xf>
    <xf numFmtId="179" fontId="28" fillId="0" borderId="58" xfId="54" applyNumberFormat="1" applyFont="1" applyFill="1" applyBorder="1" applyAlignment="1">
      <alignment horizontal="right" shrinkToFit="1"/>
    </xf>
    <xf numFmtId="179" fontId="31" fillId="0" borderId="45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 horizontal="right" shrinkToFit="1"/>
    </xf>
    <xf numFmtId="186" fontId="31" fillId="0" borderId="45" xfId="54" applyNumberFormat="1" applyFont="1" applyFill="1" applyBorder="1" applyAlignment="1">
      <alignment horizontal="right" shrinkToFit="1"/>
    </xf>
    <xf numFmtId="179" fontId="28" fillId="0" borderId="88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/>
    </xf>
    <xf numFmtId="179" fontId="31" fillId="0" borderId="58" xfId="54" applyNumberFormat="1" applyFont="1" applyFill="1" applyBorder="1" applyAlignment="1">
      <alignment horizontal="right"/>
    </xf>
    <xf numFmtId="178" fontId="28" fillId="0" borderId="45" xfId="54" applyNumberFormat="1" applyFont="1" applyFill="1" applyBorder="1" applyAlignment="1">
      <alignment horizontal="right" shrinkToFit="1"/>
    </xf>
    <xf numFmtId="186" fontId="28" fillId="0" borderId="34" xfId="54" applyNumberFormat="1" applyFont="1" applyFill="1" applyBorder="1" applyAlignment="1">
      <alignment horizontal="right" shrinkToFit="1"/>
    </xf>
    <xf numFmtId="186" fontId="28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79" fontId="8" fillId="0" borderId="34" xfId="54" applyNumberFormat="1" applyFont="1" applyFill="1" applyBorder="1" applyAlignment="1">
      <alignment horizontal="right" shrinkToFit="1"/>
    </xf>
    <xf numFmtId="179" fontId="31" fillId="0" borderId="81" xfId="54" applyNumberFormat="1" applyFont="1" applyFill="1" applyBorder="1" applyAlignment="1">
      <alignment horizontal="right" shrinkToFit="1"/>
    </xf>
    <xf numFmtId="179" fontId="28" fillId="0" borderId="75" xfId="54" applyNumberFormat="1" applyFont="1" applyFill="1" applyBorder="1" applyAlignment="1">
      <alignment horizontal="right" shrinkToFit="1"/>
    </xf>
    <xf numFmtId="179" fontId="31" fillId="0" borderId="92" xfId="54" applyNumberFormat="1" applyFont="1" applyFill="1" applyBorder="1" applyAlignment="1">
      <alignment horizontal="right" shrinkToFit="1"/>
    </xf>
    <xf numFmtId="179" fontId="31" fillId="0" borderId="87" xfId="54" applyNumberFormat="1" applyFont="1" applyFill="1" applyBorder="1" applyAlignment="1">
      <alignment horizontal="right" shrinkToFit="1"/>
    </xf>
    <xf numFmtId="186" fontId="31" fillId="0" borderId="29" xfId="54" applyNumberFormat="1" applyFont="1" applyFill="1" applyBorder="1" applyAlignment="1">
      <alignment horizontal="right" shrinkToFit="1"/>
    </xf>
    <xf numFmtId="179" fontId="31" fillId="0" borderId="77" xfId="54" applyNumberFormat="1" applyFont="1" applyFill="1" applyBorder="1" applyAlignment="1">
      <alignment horizontal="right" shrinkToFit="1"/>
    </xf>
    <xf numFmtId="179" fontId="28" fillId="0" borderId="22" xfId="54" applyNumberFormat="1" applyFont="1" applyFill="1" applyBorder="1" applyAlignment="1">
      <alignment horizontal="right" shrinkToFit="1"/>
    </xf>
    <xf numFmtId="186" fontId="31" fillId="0" borderId="63" xfId="54" applyNumberFormat="1" applyFont="1" applyFill="1" applyBorder="1" applyAlignment="1">
      <alignment horizontal="right" shrinkToFit="1"/>
    </xf>
    <xf numFmtId="179" fontId="28" fillId="0" borderId="60" xfId="54" applyNumberFormat="1" applyFont="1" applyFill="1" applyBorder="1" applyAlignment="1">
      <alignment horizontal="right" shrinkToFit="1"/>
    </xf>
    <xf numFmtId="179" fontId="40" fillId="0" borderId="67" xfId="54" applyNumberFormat="1" applyFont="1" applyFill="1" applyBorder="1" applyAlignment="1">
      <alignment horizontal="right" shrinkToFit="1"/>
    </xf>
    <xf numFmtId="179" fontId="40" fillId="0" borderId="69" xfId="54" applyNumberFormat="1" applyFont="1" applyFill="1" applyBorder="1" applyAlignment="1">
      <alignment horizontal="right" shrinkToFit="1"/>
    </xf>
    <xf numFmtId="179" fontId="42" fillId="0" borderId="37" xfId="54" applyNumberFormat="1" applyFont="1" applyFill="1" applyBorder="1" applyAlignment="1">
      <alignment horizontal="right" shrinkToFit="1"/>
    </xf>
    <xf numFmtId="179" fontId="42" fillId="0" borderId="63" xfId="54" applyNumberFormat="1" applyFont="1" applyFill="1" applyBorder="1" applyAlignment="1">
      <alignment horizontal="right" shrinkToFit="1"/>
    </xf>
    <xf numFmtId="179" fontId="42" fillId="0" borderId="43" xfId="54" applyNumberFormat="1" applyFont="1" applyFill="1" applyBorder="1" applyAlignment="1">
      <alignment horizontal="right" shrinkToFit="1"/>
    </xf>
    <xf numFmtId="179" fontId="41" fillId="0" borderId="89" xfId="54" applyNumberFormat="1" applyFont="1" applyFill="1" applyBorder="1" applyAlignment="1">
      <alignment horizontal="right" shrinkToFit="1"/>
    </xf>
    <xf numFmtId="179" fontId="41" fillId="0" borderId="43" xfId="54" applyNumberFormat="1" applyFont="1" applyFill="1" applyBorder="1" applyAlignment="1">
      <alignment horizontal="right" shrinkToFit="1"/>
    </xf>
    <xf numFmtId="179" fontId="42" fillId="0" borderId="65" xfId="54" applyNumberFormat="1" applyFont="1" applyFill="1" applyBorder="1" applyAlignment="1">
      <alignment horizontal="right" shrinkToFit="1"/>
    </xf>
    <xf numFmtId="179" fontId="40" fillId="0" borderId="62" xfId="54" applyNumberFormat="1" applyFont="1" applyFill="1" applyBorder="1" applyAlignment="1">
      <alignment horizontal="right" shrinkToFit="1"/>
    </xf>
    <xf numFmtId="179" fontId="40" fillId="0" borderId="93" xfId="54" applyNumberFormat="1" applyFont="1" applyFill="1" applyBorder="1" applyAlignment="1">
      <alignment horizontal="right" shrinkToFit="1"/>
    </xf>
    <xf numFmtId="179" fontId="40" fillId="0" borderId="55" xfId="54" applyNumberFormat="1" applyFont="1" applyFill="1" applyBorder="1" applyAlignment="1">
      <alignment horizontal="right" shrinkToFit="1"/>
    </xf>
    <xf numFmtId="179" fontId="42" fillId="0" borderId="56" xfId="54" applyNumberFormat="1" applyFont="1" applyFill="1" applyBorder="1" applyAlignment="1">
      <alignment horizontal="right" shrinkToFit="1"/>
    </xf>
    <xf numFmtId="179" fontId="40" fillId="0" borderId="94" xfId="54" applyNumberFormat="1" applyFont="1" applyFill="1" applyBorder="1" applyAlignment="1">
      <alignment horizontal="right" shrinkToFit="1"/>
    </xf>
    <xf numFmtId="179" fontId="40" fillId="0" borderId="95" xfId="54" applyNumberFormat="1" applyFont="1" applyFill="1" applyBorder="1" applyAlignment="1">
      <alignment horizontal="right" shrinkToFit="1"/>
    </xf>
    <xf numFmtId="179" fontId="40" fillId="0" borderId="41" xfId="54" applyNumberFormat="1" applyFont="1" applyFill="1" applyBorder="1" applyAlignment="1">
      <alignment horizontal="right" shrinkToFit="1"/>
    </xf>
    <xf numFmtId="179" fontId="40" fillId="0" borderId="42" xfId="54" applyNumberFormat="1" applyFont="1" applyFill="1" applyBorder="1" applyAlignment="1">
      <alignment horizontal="right" shrinkToFit="1"/>
    </xf>
    <xf numFmtId="179" fontId="40" fillId="0" borderId="88" xfId="54" applyNumberFormat="1" applyFont="1" applyFill="1" applyBorder="1" applyAlignment="1">
      <alignment horizontal="right" shrinkToFit="1"/>
    </xf>
    <xf numFmtId="186" fontId="22" fillId="0" borderId="37" xfId="54" applyNumberFormat="1" applyFont="1" applyFill="1" applyBorder="1" applyAlignment="1">
      <alignment horizontal="right"/>
    </xf>
    <xf numFmtId="186" fontId="22" fillId="0" borderId="41" xfId="54" applyNumberFormat="1" applyFont="1" applyFill="1" applyBorder="1" applyAlignment="1">
      <alignment horizontal="right"/>
    </xf>
    <xf numFmtId="186" fontId="28" fillId="0" borderId="34" xfId="54" applyNumberFormat="1" applyFont="1" applyFill="1" applyBorder="1" applyAlignment="1">
      <alignment horizontal="right"/>
    </xf>
    <xf numFmtId="186" fontId="28" fillId="0" borderId="23" xfId="54" applyNumberFormat="1" applyFont="1" applyFill="1" applyBorder="1" applyAlignment="1">
      <alignment horizontal="right"/>
    </xf>
    <xf numFmtId="186" fontId="31" fillId="0" borderId="37" xfId="54" applyNumberFormat="1" applyFont="1" applyFill="1" applyBorder="1" applyAlignment="1">
      <alignment horizontal="right"/>
    </xf>
    <xf numFmtId="186" fontId="22" fillId="0" borderId="23" xfId="54" applyNumberFormat="1" applyFont="1" applyFill="1" applyBorder="1" applyAlignment="1">
      <alignment horizontal="right"/>
    </xf>
    <xf numFmtId="186" fontId="28" fillId="0" borderId="42" xfId="54" applyNumberFormat="1" applyFont="1" applyFill="1" applyBorder="1" applyAlignment="1">
      <alignment horizontal="right"/>
    </xf>
    <xf numFmtId="186" fontId="22" fillId="0" borderId="43" xfId="54" applyNumberFormat="1" applyFont="1" applyFill="1" applyBorder="1" applyAlignment="1">
      <alignment horizontal="right"/>
    </xf>
    <xf numFmtId="186" fontId="28" fillId="0" borderId="35" xfId="54" applyNumberFormat="1" applyFont="1" applyFill="1" applyBorder="1" applyAlignment="1">
      <alignment horizontal="right"/>
    </xf>
    <xf numFmtId="179" fontId="42" fillId="0" borderId="75" xfId="54" applyNumberFormat="1" applyFont="1" applyFill="1" applyBorder="1" applyAlignment="1">
      <alignment horizontal="right" shrinkToFit="1"/>
    </xf>
    <xf numFmtId="179" fontId="40" fillId="0" borderId="96" xfId="54" applyNumberFormat="1" applyFont="1" applyFill="1" applyBorder="1" applyAlignment="1">
      <alignment horizontal="right" shrinkToFit="1"/>
    </xf>
    <xf numFmtId="179" fontId="22" fillId="0" borderId="0" xfId="54" applyNumberFormat="1" applyFont="1" applyFill="1" applyBorder="1" applyAlignment="1">
      <alignment/>
    </xf>
    <xf numFmtId="186" fontId="22" fillId="0" borderId="30" xfId="54" applyNumberFormat="1" applyFont="1" applyFill="1" applyBorder="1" applyAlignment="1">
      <alignment horizontal="right"/>
    </xf>
    <xf numFmtId="179" fontId="22" fillId="0" borderId="12" xfId="54" applyNumberFormat="1" applyFont="1" applyFill="1" applyBorder="1" applyAlignment="1">
      <alignment horizontal="right"/>
    </xf>
    <xf numFmtId="179" fontId="28" fillId="0" borderId="12" xfId="54" applyNumberFormat="1" applyFont="1" applyFill="1" applyBorder="1" applyAlignment="1">
      <alignment horizontal="right"/>
    </xf>
    <xf numFmtId="179" fontId="22" fillId="0" borderId="11" xfId="54" applyNumberFormat="1" applyFont="1" applyFill="1" applyBorder="1" applyAlignment="1">
      <alignment horizontal="right"/>
    </xf>
    <xf numFmtId="179" fontId="22" fillId="0" borderId="48" xfId="54" applyNumberFormat="1" applyFont="1" applyFill="1" applyBorder="1" applyAlignment="1">
      <alignment horizontal="right"/>
    </xf>
    <xf numFmtId="179" fontId="28" fillId="0" borderId="22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/>
    </xf>
    <xf numFmtId="186" fontId="22" fillId="0" borderId="62" xfId="54" applyNumberFormat="1" applyFont="1" applyFill="1" applyBorder="1" applyAlignment="1">
      <alignment horizontal="right"/>
    </xf>
    <xf numFmtId="179" fontId="22" fillId="0" borderId="91" xfId="54" applyNumberFormat="1" applyFont="1" applyFill="1" applyBorder="1" applyAlignment="1">
      <alignment horizontal="right"/>
    </xf>
    <xf numFmtId="179" fontId="28" fillId="0" borderId="91" xfId="54" applyNumberFormat="1" applyFont="1" applyFill="1" applyBorder="1" applyAlignment="1">
      <alignment horizontal="right"/>
    </xf>
    <xf numFmtId="179" fontId="22" fillId="0" borderId="45" xfId="54" applyNumberFormat="1" applyFont="1" applyFill="1" applyBorder="1" applyAlignment="1">
      <alignment horizontal="right"/>
    </xf>
    <xf numFmtId="179" fontId="22" fillId="0" borderId="73" xfId="54" applyNumberFormat="1" applyFont="1" applyFill="1" applyBorder="1" applyAlignment="1">
      <alignment horizontal="right"/>
    </xf>
    <xf numFmtId="179" fontId="28" fillId="0" borderId="60" xfId="54" applyNumberFormat="1" applyFont="1" applyFill="1" applyBorder="1" applyAlignment="1">
      <alignment horizontal="right"/>
    </xf>
    <xf numFmtId="186" fontId="23" fillId="0" borderId="26" xfId="54" applyNumberFormat="1" applyFont="1" applyFill="1" applyBorder="1" applyAlignment="1">
      <alignment horizontal="right" vertical="center"/>
    </xf>
    <xf numFmtId="186" fontId="23" fillId="0" borderId="97" xfId="54" applyNumberFormat="1" applyFont="1" applyFill="1" applyBorder="1" applyAlignment="1">
      <alignment horizontal="right" vertical="center"/>
    </xf>
    <xf numFmtId="186" fontId="23" fillId="0" borderId="98" xfId="54" applyNumberFormat="1" applyFont="1" applyFill="1" applyBorder="1" applyAlignment="1">
      <alignment horizontal="right" vertical="center"/>
    </xf>
    <xf numFmtId="178" fontId="23" fillId="0" borderId="75" xfId="54" applyNumberFormat="1" applyFont="1" applyFill="1" applyBorder="1" applyAlignment="1">
      <alignment horizontal="right" vertical="center"/>
    </xf>
    <xf numFmtId="178" fontId="23" fillId="0" borderId="77" xfId="54" applyNumberFormat="1" applyFont="1" applyFill="1" applyBorder="1" applyAlignment="1">
      <alignment horizontal="right" vertical="center"/>
    </xf>
    <xf numFmtId="178" fontId="23" fillId="0" borderId="76" xfId="54" applyNumberFormat="1" applyFont="1" applyFill="1" applyBorder="1" applyAlignment="1">
      <alignment horizontal="right" vertical="center"/>
    </xf>
    <xf numFmtId="178" fontId="23" fillId="0" borderId="79" xfId="54" applyNumberFormat="1" applyFont="1" applyFill="1" applyBorder="1" applyAlignment="1">
      <alignment horizontal="right" vertical="center"/>
    </xf>
    <xf numFmtId="178" fontId="23" fillId="0" borderId="99" xfId="54" applyNumberFormat="1" applyFont="1" applyFill="1" applyBorder="1" applyAlignment="1">
      <alignment horizontal="right" vertical="center"/>
    </xf>
    <xf numFmtId="186" fontId="27" fillId="0" borderId="57" xfId="0" applyNumberFormat="1" applyFont="1" applyFill="1" applyBorder="1" applyAlignment="1">
      <alignment/>
    </xf>
    <xf numFmtId="186" fontId="27" fillId="0" borderId="55" xfId="0" applyNumberFormat="1" applyFont="1" applyFill="1" applyBorder="1" applyAlignment="1">
      <alignment/>
    </xf>
    <xf numFmtId="186" fontId="27" fillId="0" borderId="56" xfId="0" applyNumberFormat="1" applyFont="1" applyFill="1" applyBorder="1" applyAlignment="1">
      <alignment/>
    </xf>
    <xf numFmtId="186" fontId="27" fillId="0" borderId="59" xfId="0" applyNumberFormat="1" applyFont="1" applyFill="1" applyBorder="1" applyAlignment="1">
      <alignment/>
    </xf>
    <xf numFmtId="186" fontId="27" fillId="0" borderId="23" xfId="0" applyNumberFormat="1" applyFont="1" applyFill="1" applyBorder="1" applyAlignment="1">
      <alignment/>
    </xf>
    <xf numFmtId="186" fontId="27" fillId="0" borderId="58" xfId="0" applyNumberFormat="1" applyFont="1" applyFill="1" applyBorder="1" applyAlignment="1">
      <alignment/>
    </xf>
    <xf numFmtId="186" fontId="27" fillId="0" borderId="61" xfId="0" applyNumberFormat="1" applyFont="1" applyFill="1" applyBorder="1" applyAlignment="1">
      <alignment/>
    </xf>
    <xf numFmtId="186" fontId="27" fillId="0" borderId="44" xfId="0" applyNumberFormat="1" applyFont="1" applyFill="1" applyBorder="1" applyAlignment="1">
      <alignment/>
    </xf>
    <xf numFmtId="186" fontId="27" fillId="0" borderId="6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9" fontId="20" fillId="0" borderId="0" xfId="0" applyNumberFormat="1" applyFont="1" applyFill="1" applyAlignment="1" quotePrefix="1">
      <alignment horizontal="center"/>
    </xf>
    <xf numFmtId="178" fontId="31" fillId="0" borderId="0" xfId="0" applyNumberFormat="1" applyFont="1" applyFill="1" applyBorder="1" applyAlignment="1">
      <alignment shrinkToFit="1"/>
    </xf>
    <xf numFmtId="179" fontId="27" fillId="0" borderId="0" xfId="0" applyNumberFormat="1" applyFont="1" applyFill="1" applyBorder="1" applyAlignment="1">
      <alignment/>
    </xf>
    <xf numFmtId="179" fontId="33" fillId="0" borderId="19" xfId="54" applyNumberFormat="1" applyFont="1" applyFill="1" applyBorder="1" applyAlignment="1">
      <alignment horizontal="center" vertical="center" wrapText="1" shrinkToFit="1"/>
    </xf>
    <xf numFmtId="179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87" fontId="31" fillId="0" borderId="0" xfId="54" applyNumberFormat="1" applyFont="1" applyFill="1" applyBorder="1" applyAlignment="1">
      <alignment horizontal="right" shrinkToFit="1"/>
    </xf>
    <xf numFmtId="188" fontId="31" fillId="0" borderId="0" xfId="54" applyNumberFormat="1" applyFont="1" applyFill="1" applyBorder="1" applyAlignment="1">
      <alignment horizontal="right" shrinkToFit="1"/>
    </xf>
    <xf numFmtId="49" fontId="31" fillId="0" borderId="45" xfId="0" applyNumberFormat="1" applyFont="1" applyFill="1" applyBorder="1" applyAlignment="1">
      <alignment horizontal="center" vertical="center" wrapText="1" shrinkToFit="1"/>
    </xf>
    <xf numFmtId="179" fontId="31" fillId="0" borderId="78" xfId="0" applyNumberFormat="1" applyFont="1" applyFill="1" applyBorder="1" applyAlignment="1">
      <alignment horizontal="center" vertical="center" shrinkToFit="1"/>
    </xf>
    <xf numFmtId="179" fontId="31" fillId="0" borderId="52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Fill="1" applyBorder="1" applyAlignment="1">
      <alignment horizontal="center" vertical="center" shrinkToFit="1"/>
    </xf>
    <xf numFmtId="179" fontId="31" fillId="0" borderId="21" xfId="54" applyNumberFormat="1" applyFont="1" applyFill="1" applyBorder="1" applyAlignment="1">
      <alignment horizontal="right" shrinkToFit="1"/>
    </xf>
    <xf numFmtId="189" fontId="31" fillId="0" borderId="21" xfId="54" applyNumberFormat="1" applyFont="1" applyFill="1" applyBorder="1" applyAlignment="1">
      <alignment horizontal="right" shrinkToFit="1"/>
    </xf>
    <xf numFmtId="179" fontId="31" fillId="0" borderId="46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49" fontId="31" fillId="0" borderId="75" xfId="0" applyNumberFormat="1" applyFont="1" applyFill="1" applyBorder="1" applyAlignment="1">
      <alignment horizontal="center" vertical="center" shrinkToFit="1"/>
    </xf>
    <xf numFmtId="186" fontId="31" fillId="0" borderId="100" xfId="54" applyNumberFormat="1" applyFont="1" applyFill="1" applyBorder="1" applyAlignment="1">
      <alignment horizontal="right" shrinkToFit="1"/>
    </xf>
    <xf numFmtId="186" fontId="31" fillId="0" borderId="77" xfId="54" applyNumberFormat="1" applyFont="1" applyFill="1" applyBorder="1" applyAlignment="1">
      <alignment horizontal="right" shrinkToFit="1"/>
    </xf>
    <xf numFmtId="189" fontId="31" fillId="0" borderId="77" xfId="54" applyNumberFormat="1" applyFont="1" applyFill="1" applyBorder="1" applyAlignment="1">
      <alignment horizontal="right" shrinkToFit="1"/>
    </xf>
    <xf numFmtId="189" fontId="31" fillId="0" borderId="101" xfId="54" applyNumberFormat="1" applyFont="1" applyFill="1" applyBorder="1" applyAlignment="1">
      <alignment horizontal="right" shrinkToFit="1"/>
    </xf>
    <xf numFmtId="49" fontId="31" fillId="0" borderId="35" xfId="0" applyNumberFormat="1" applyFont="1" applyFill="1" applyBorder="1" applyAlignment="1">
      <alignment horizontal="center" vertical="center" shrinkToFit="1"/>
    </xf>
    <xf numFmtId="178" fontId="23" fillId="0" borderId="90" xfId="54" applyNumberFormat="1" applyFont="1" applyFill="1" applyBorder="1" applyAlignment="1">
      <alignment horizontal="right" vertical="center"/>
    </xf>
    <xf numFmtId="178" fontId="27" fillId="0" borderId="84" xfId="0" applyNumberFormat="1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64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179" fontId="28" fillId="0" borderId="73" xfId="54" applyNumberFormat="1" applyFont="1" applyFill="1" applyBorder="1" applyAlignment="1">
      <alignment/>
    </xf>
    <xf numFmtId="176" fontId="43" fillId="0" borderId="17" xfId="54" applyNumberFormat="1" applyFont="1" applyFill="1" applyBorder="1" applyAlignment="1">
      <alignment horizontal="center" vertical="center"/>
    </xf>
    <xf numFmtId="176" fontId="24" fillId="0" borderId="17" xfId="54" applyNumberFormat="1" applyFont="1" applyFill="1" applyBorder="1" applyAlignment="1">
      <alignment horizontal="center" vertical="center" wrapText="1"/>
    </xf>
    <xf numFmtId="179" fontId="43" fillId="0" borderId="17" xfId="54" applyNumberFormat="1" applyFont="1" applyFill="1" applyBorder="1" applyAlignment="1">
      <alignment vertical="center" wrapText="1"/>
    </xf>
    <xf numFmtId="179" fontId="24" fillId="0" borderId="17" xfId="54" applyNumberFormat="1" applyFont="1" applyFill="1" applyBorder="1" applyAlignment="1">
      <alignment vertical="center" wrapText="1"/>
    </xf>
    <xf numFmtId="178" fontId="23" fillId="0" borderId="13" xfId="54" applyNumberFormat="1" applyFont="1" applyFill="1" applyBorder="1" applyAlignment="1">
      <alignment horizontal="right" vertical="center"/>
    </xf>
    <xf numFmtId="178" fontId="23" fillId="0" borderId="15" xfId="54" applyNumberFormat="1" applyFont="1" applyFill="1" applyBorder="1" applyAlignment="1">
      <alignment horizontal="right" vertical="center"/>
    </xf>
    <xf numFmtId="178" fontId="23" fillId="0" borderId="25" xfId="54" applyNumberFormat="1" applyFont="1" applyFill="1" applyBorder="1" applyAlignment="1">
      <alignment horizontal="right" vertical="center"/>
    </xf>
    <xf numFmtId="179" fontId="24" fillId="0" borderId="19" xfId="54" applyNumberFormat="1" applyFont="1" applyFill="1" applyBorder="1" applyAlignment="1">
      <alignment vertical="center"/>
    </xf>
    <xf numFmtId="179" fontId="24" fillId="0" borderId="0" xfId="54" applyNumberFormat="1" applyFont="1" applyFill="1" applyBorder="1" applyAlignment="1">
      <alignment vertical="center"/>
    </xf>
    <xf numFmtId="179" fontId="5" fillId="0" borderId="0" xfId="54" applyNumberFormat="1" applyFont="1" applyFill="1" applyBorder="1" applyAlignment="1">
      <alignment horizontal="right"/>
    </xf>
    <xf numFmtId="179" fontId="28" fillId="0" borderId="49" xfId="54" applyNumberFormat="1" applyFont="1" applyFill="1" applyBorder="1" applyAlignment="1">
      <alignment horizontal="right" shrinkToFit="1"/>
    </xf>
    <xf numFmtId="179" fontId="31" fillId="0" borderId="47" xfId="54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left" wrapText="1"/>
    </xf>
    <xf numFmtId="179" fontId="31" fillId="0" borderId="40" xfId="54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wrapText="1"/>
    </xf>
    <xf numFmtId="179" fontId="31" fillId="0" borderId="39" xfId="54" applyNumberFormat="1" applyFont="1" applyFill="1" applyBorder="1" applyAlignment="1">
      <alignment horizontal="right"/>
    </xf>
    <xf numFmtId="178" fontId="6" fillId="0" borderId="82" xfId="0" applyNumberFormat="1" applyFont="1" applyFill="1" applyBorder="1" applyAlignment="1">
      <alignment wrapText="1"/>
    </xf>
    <xf numFmtId="179" fontId="31" fillId="0" borderId="83" xfId="54" applyNumberFormat="1" applyFont="1" applyFill="1" applyBorder="1" applyAlignment="1">
      <alignment horizontal="right" shrinkToFit="1"/>
    </xf>
    <xf numFmtId="178" fontId="9" fillId="0" borderId="18" xfId="0" applyNumberFormat="1" applyFont="1" applyFill="1" applyBorder="1" applyAlignment="1">
      <alignment wrapText="1"/>
    </xf>
    <xf numFmtId="178" fontId="6" fillId="0" borderId="36" xfId="0" applyNumberFormat="1" applyFont="1" applyFill="1" applyBorder="1" applyAlignment="1">
      <alignment wrapText="1"/>
    </xf>
    <xf numFmtId="179" fontId="31" fillId="0" borderId="39" xfId="54" applyNumberFormat="1" applyFont="1" applyFill="1" applyBorder="1" applyAlignment="1" quotePrefix="1">
      <alignment horizontal="right" shrinkToFit="1"/>
    </xf>
    <xf numFmtId="178" fontId="6" fillId="0" borderId="64" xfId="0" applyNumberFormat="1" applyFont="1" applyFill="1" applyBorder="1" applyAlignment="1">
      <alignment wrapText="1"/>
    </xf>
    <xf numFmtId="179" fontId="31" fillId="0" borderId="66" xfId="54" applyNumberFormat="1" applyFont="1" applyFill="1" applyBorder="1" applyAlignment="1">
      <alignment horizontal="right" shrinkToFit="1"/>
    </xf>
    <xf numFmtId="178" fontId="9" fillId="0" borderId="19" xfId="0" applyNumberFormat="1" applyFont="1" applyFill="1" applyBorder="1" applyAlignment="1">
      <alignment wrapText="1"/>
    </xf>
    <xf numFmtId="179" fontId="28" fillId="0" borderId="50" xfId="54" applyNumberFormat="1" applyFont="1" applyFill="1" applyBorder="1" applyAlignment="1">
      <alignment horizontal="right" shrinkToFit="1"/>
    </xf>
    <xf numFmtId="179" fontId="31" fillId="0" borderId="49" xfId="54" applyNumberFormat="1" applyFont="1" applyFill="1" applyBorder="1" applyAlignment="1">
      <alignment horizontal="right" shrinkToFit="1"/>
    </xf>
    <xf numFmtId="179" fontId="31" fillId="0" borderId="50" xfId="54" applyNumberFormat="1" applyFont="1" applyFill="1" applyBorder="1" applyAlignment="1">
      <alignment horizontal="right" shrinkToFit="1"/>
    </xf>
    <xf numFmtId="179" fontId="29" fillId="0" borderId="34" xfId="54" applyNumberFormat="1" applyFont="1" applyFill="1" applyBorder="1" applyAlignment="1">
      <alignment horizontal="right" shrinkToFit="1"/>
    </xf>
    <xf numFmtId="179" fontId="29" fillId="0" borderId="49" xfId="54" applyNumberFormat="1" applyFont="1" applyFill="1" applyBorder="1" applyAlignment="1">
      <alignment horizontal="right" shrinkToFit="1"/>
    </xf>
    <xf numFmtId="179" fontId="28" fillId="0" borderId="102" xfId="54" applyNumberFormat="1" applyFont="1" applyFill="1" applyBorder="1" applyAlignment="1">
      <alignment horizontal="right" shrinkToFit="1"/>
    </xf>
    <xf numFmtId="179" fontId="31" fillId="0" borderId="50" xfId="54" applyNumberFormat="1" applyFont="1" applyFill="1" applyBorder="1" applyAlignment="1">
      <alignment/>
    </xf>
    <xf numFmtId="179" fontId="8" fillId="0" borderId="23" xfId="54" applyNumberFormat="1" applyFont="1" applyFill="1" applyBorder="1" applyAlignment="1">
      <alignment horizontal="right"/>
    </xf>
    <xf numFmtId="179" fontId="8" fillId="0" borderId="50" xfId="54" applyNumberFormat="1" applyFont="1" applyFill="1" applyBorder="1" applyAlignment="1">
      <alignment horizontal="right"/>
    </xf>
    <xf numFmtId="178" fontId="28" fillId="0" borderId="49" xfId="54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179" fontId="31" fillId="0" borderId="86" xfId="54" applyNumberFormat="1" applyFont="1" applyFill="1" applyBorder="1" applyAlignment="1">
      <alignment horizontal="right" shrinkToFit="1"/>
    </xf>
    <xf numFmtId="179" fontId="31" fillId="0" borderId="103" xfId="54" applyNumberFormat="1" applyFont="1" applyFill="1" applyBorder="1" applyAlignment="1">
      <alignment horizontal="right" shrinkToFit="1"/>
    </xf>
    <xf numFmtId="178" fontId="9" fillId="0" borderId="28" xfId="0" applyNumberFormat="1" applyFont="1" applyFill="1" applyBorder="1" applyAlignment="1">
      <alignment wrapText="1"/>
    </xf>
    <xf numFmtId="0" fontId="6" fillId="0" borderId="97" xfId="0" applyFont="1" applyFill="1" applyBorder="1" applyAlignment="1">
      <alignment wrapText="1"/>
    </xf>
    <xf numFmtId="179" fontId="28" fillId="0" borderId="47" xfId="54" applyNumberFormat="1" applyFont="1" applyFill="1" applyBorder="1" applyAlignment="1">
      <alignment horizontal="right" shrinkToFit="1"/>
    </xf>
    <xf numFmtId="49" fontId="22" fillId="0" borderId="74" xfId="0" applyNumberFormat="1" applyFont="1" applyFill="1" applyBorder="1" applyAlignment="1">
      <alignment horizontal="center" vertical="center" wrapText="1" shrinkToFit="1"/>
    </xf>
    <xf numFmtId="179" fontId="28" fillId="0" borderId="75" xfId="54" applyNumberFormat="1" applyFont="1" applyFill="1" applyBorder="1" applyAlignment="1">
      <alignment/>
    </xf>
    <xf numFmtId="179" fontId="22" fillId="0" borderId="100" xfId="54" applyNumberFormat="1" applyFont="1" applyFill="1" applyBorder="1" applyAlignment="1">
      <alignment horizontal="right"/>
    </xf>
    <xf numFmtId="179" fontId="22" fillId="0" borderId="77" xfId="54" applyNumberFormat="1" applyFont="1" applyFill="1" applyBorder="1" applyAlignment="1">
      <alignment horizontal="right"/>
    </xf>
    <xf numFmtId="179" fontId="22" fillId="0" borderId="101" xfId="54" applyNumberFormat="1" applyFont="1" applyFill="1" applyBorder="1" applyAlignment="1">
      <alignment horizontal="right"/>
    </xf>
    <xf numFmtId="179" fontId="28" fillId="0" borderId="74" xfId="54" applyNumberFormat="1" applyFont="1" applyFill="1" applyBorder="1" applyAlignment="1">
      <alignment horizontal="right"/>
    </xf>
    <xf numFmtId="179" fontId="28" fillId="0" borderId="76" xfId="54" applyNumberFormat="1" applyFont="1" applyFill="1" applyBorder="1" applyAlignment="1">
      <alignment horizontal="right"/>
    </xf>
    <xf numFmtId="179" fontId="31" fillId="0" borderId="77" xfId="54" applyNumberFormat="1" applyFont="1" applyFill="1" applyBorder="1" applyAlignment="1">
      <alignment horizontal="right"/>
    </xf>
    <xf numFmtId="179" fontId="31" fillId="0" borderId="100" xfId="54" applyNumberFormat="1" applyFont="1" applyFill="1" applyBorder="1" applyAlignment="1">
      <alignment horizontal="right"/>
    </xf>
    <xf numFmtId="179" fontId="31" fillId="0" borderId="101" xfId="54" applyNumberFormat="1" applyFont="1" applyFill="1" applyBorder="1" applyAlignment="1">
      <alignment horizontal="right"/>
    </xf>
    <xf numFmtId="179" fontId="22" fillId="0" borderId="76" xfId="54" applyNumberFormat="1" applyFont="1" applyFill="1" applyBorder="1" applyAlignment="1">
      <alignment horizontal="right"/>
    </xf>
    <xf numFmtId="179" fontId="28" fillId="0" borderId="104" xfId="54" applyNumberFormat="1" applyFont="1" applyFill="1" applyBorder="1" applyAlignment="1">
      <alignment horizontal="right"/>
    </xf>
    <xf numFmtId="179" fontId="28" fillId="0" borderId="75" xfId="54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/>
    </xf>
    <xf numFmtId="179" fontId="28" fillId="0" borderId="89" xfId="54" applyNumberFormat="1" applyFont="1" applyFill="1" applyBorder="1" applyAlignment="1">
      <alignment horizontal="right"/>
    </xf>
    <xf numFmtId="49" fontId="31" fillId="0" borderId="17" xfId="0" applyNumberFormat="1" applyFont="1" applyFill="1" applyBorder="1" applyAlignment="1">
      <alignment horizontal="center" vertical="center" wrapText="1" shrinkToFit="1"/>
    </xf>
    <xf numFmtId="190" fontId="31" fillId="0" borderId="15" xfId="54" applyNumberFormat="1" applyFont="1" applyFill="1" applyBorder="1" applyAlignment="1">
      <alignment horizontal="right" shrinkToFit="1"/>
    </xf>
    <xf numFmtId="193" fontId="31" fillId="0" borderId="15" xfId="54" applyNumberFormat="1" applyFont="1" applyFill="1" applyBorder="1" applyAlignment="1">
      <alignment horizontal="right" shrinkToFit="1"/>
    </xf>
    <xf numFmtId="0" fontId="31" fillId="0" borderId="15" xfId="54" applyNumberFormat="1" applyFont="1" applyFill="1" applyBorder="1" applyAlignment="1">
      <alignment horizontal="right" shrinkToFit="1"/>
    </xf>
    <xf numFmtId="187" fontId="31" fillId="0" borderId="15" xfId="54" applyNumberFormat="1" applyFont="1" applyFill="1" applyBorder="1" applyAlignment="1">
      <alignment horizontal="right" shrinkToFit="1"/>
    </xf>
    <xf numFmtId="196" fontId="31" fillId="0" borderId="15" xfId="54" applyNumberFormat="1" applyFont="1" applyFill="1" applyBorder="1" applyAlignment="1">
      <alignment horizontal="right" shrinkToFit="1"/>
    </xf>
    <xf numFmtId="187" fontId="31" fillId="0" borderId="16" xfId="54" applyNumberFormat="1" applyFont="1" applyFill="1" applyBorder="1" applyAlignment="1">
      <alignment horizontal="right" shrinkToFit="1"/>
    </xf>
    <xf numFmtId="49" fontId="31" fillId="0" borderId="13" xfId="0" applyNumberFormat="1" applyFont="1" applyFill="1" applyBorder="1" applyAlignment="1" quotePrefix="1">
      <alignment horizontal="center" vertical="center" shrinkToFit="1"/>
    </xf>
    <xf numFmtId="186" fontId="31" fillId="0" borderId="33" xfId="54" applyNumberFormat="1" applyFont="1" applyFill="1" applyBorder="1" applyAlignment="1">
      <alignment horizontal="right" shrinkToFit="1"/>
    </xf>
    <xf numFmtId="186" fontId="31" fillId="0" borderId="15" xfId="54" applyNumberFormat="1" applyFont="1" applyFill="1" applyBorder="1" applyAlignment="1">
      <alignment horizontal="right" shrinkToFit="1"/>
    </xf>
    <xf numFmtId="188" fontId="31" fillId="0" borderId="15" xfId="54" applyNumberFormat="1" applyFont="1" applyFill="1" applyBorder="1" applyAlignment="1">
      <alignment horizontal="right" shrinkToFit="1"/>
    </xf>
    <xf numFmtId="0" fontId="27" fillId="0" borderId="17" xfId="0" applyFont="1" applyFill="1" applyBorder="1" applyAlignment="1">
      <alignment horizontal="center" vertical="center" wrapText="1"/>
    </xf>
    <xf numFmtId="179" fontId="28" fillId="0" borderId="53" xfId="54" applyNumberFormat="1" applyFont="1" applyFill="1" applyBorder="1" applyAlignment="1">
      <alignment horizontal="right" shrinkToFit="1"/>
    </xf>
    <xf numFmtId="179" fontId="22" fillId="0" borderId="76" xfId="54" applyNumberFormat="1" applyFont="1" applyFill="1" applyBorder="1" applyAlignment="1">
      <alignment/>
    </xf>
    <xf numFmtId="186" fontId="22" fillId="0" borderId="77" xfId="54" applyNumberFormat="1" applyFont="1" applyFill="1" applyBorder="1" applyAlignment="1">
      <alignment horizontal="right"/>
    </xf>
    <xf numFmtId="179" fontId="22" fillId="0" borderId="78" xfId="54" applyNumberFormat="1" applyFont="1" applyFill="1" applyBorder="1" applyAlignment="1">
      <alignment horizontal="right"/>
    </xf>
    <xf numFmtId="179" fontId="22" fillId="0" borderId="85" xfId="54" applyNumberFormat="1" applyFont="1" applyFill="1" applyBorder="1" applyAlignment="1">
      <alignment horizontal="right"/>
    </xf>
    <xf numFmtId="179" fontId="28" fillId="0" borderId="78" xfId="54" applyNumberFormat="1" applyFont="1" applyFill="1" applyBorder="1" applyAlignment="1">
      <alignment horizontal="right"/>
    </xf>
    <xf numFmtId="179" fontId="22" fillId="0" borderId="74" xfId="54" applyNumberFormat="1" applyFont="1" applyFill="1" applyBorder="1" applyAlignment="1">
      <alignment horizontal="right"/>
    </xf>
    <xf numFmtId="179" fontId="22" fillId="0" borderId="75" xfId="54" applyNumberFormat="1" applyFont="1" applyFill="1" applyBorder="1" applyAlignment="1">
      <alignment horizontal="right"/>
    </xf>
    <xf numFmtId="179" fontId="28" fillId="0" borderId="79" xfId="54" applyNumberFormat="1" applyFont="1" applyFill="1" applyBorder="1" applyAlignment="1">
      <alignment horizontal="right"/>
    </xf>
    <xf numFmtId="188" fontId="31" fillId="0" borderId="16" xfId="54" applyNumberFormat="1" applyFont="1" applyFill="1" applyBorder="1" applyAlignment="1">
      <alignment horizontal="right" shrinkToFit="1"/>
    </xf>
    <xf numFmtId="179" fontId="28" fillId="0" borderId="43" xfId="54" applyNumberFormat="1" applyFont="1" applyFill="1" applyBorder="1" applyAlignment="1">
      <alignment horizontal="right"/>
    </xf>
    <xf numFmtId="49" fontId="22" fillId="0" borderId="28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>
      <alignment horizontal="right" shrinkToFit="1"/>
    </xf>
    <xf numFmtId="179" fontId="22" fillId="0" borderId="35" xfId="63" applyNumberFormat="1" applyFont="1" applyFill="1" applyBorder="1" applyAlignment="1">
      <alignment horizontal="center" vertical="center" wrapText="1" shrinkToFit="1"/>
    </xf>
    <xf numFmtId="179" fontId="20" fillId="0" borderId="51" xfId="0" applyNumberFormat="1" applyFont="1" applyFill="1" applyBorder="1" applyAlignment="1">
      <alignment horizontal="center"/>
    </xf>
    <xf numFmtId="179" fontId="22" fillId="0" borderId="47" xfId="63" applyNumberFormat="1" applyFont="1" applyFill="1" applyBorder="1" applyAlignment="1">
      <alignment horizontal="center" vertical="center" wrapText="1" shrinkToFit="1"/>
    </xf>
    <xf numFmtId="179" fontId="20" fillId="0" borderId="52" xfId="0" applyNumberFormat="1" applyFont="1" applyFill="1" applyBorder="1" applyAlignment="1">
      <alignment horizontal="center"/>
    </xf>
    <xf numFmtId="179" fontId="22" fillId="0" borderId="73" xfId="63" applyNumberFormat="1" applyFont="1" applyFill="1" applyBorder="1" applyAlignment="1">
      <alignment horizontal="center" vertical="center" shrinkToFit="1"/>
    </xf>
    <xf numFmtId="179" fontId="22" fillId="0" borderId="91" xfId="63" applyNumberFormat="1" applyFont="1" applyFill="1" applyBorder="1" applyAlignment="1">
      <alignment horizontal="center" vertical="center" shrinkToFit="1"/>
    </xf>
    <xf numFmtId="179" fontId="22" fillId="0" borderId="35" xfId="63" applyNumberFormat="1" applyFont="1" applyFill="1" applyBorder="1" applyAlignment="1">
      <alignment horizontal="center" vertical="center" shrinkToFit="1"/>
    </xf>
    <xf numFmtId="179" fontId="22" fillId="0" borderId="51" xfId="63" applyNumberFormat="1" applyFont="1" applyFill="1" applyBorder="1" applyAlignment="1">
      <alignment horizontal="center" vertical="center" shrinkToFit="1"/>
    </xf>
    <xf numFmtId="179" fontId="22" fillId="0" borderId="48" xfId="63" applyNumberFormat="1" applyFont="1" applyFill="1" applyBorder="1" applyAlignment="1">
      <alignment horizontal="center" vertical="center" shrinkToFit="1"/>
    </xf>
    <xf numFmtId="179" fontId="20" fillId="0" borderId="12" xfId="0" applyNumberFormat="1" applyFont="1" applyFill="1" applyBorder="1" applyAlignment="1">
      <alignment horizontal="center"/>
    </xf>
    <xf numFmtId="49" fontId="22" fillId="0" borderId="67" xfId="0" applyNumberFormat="1" applyFont="1" applyFill="1" applyBorder="1" applyAlignment="1">
      <alignment horizontal="right" shrinkToFit="1"/>
    </xf>
    <xf numFmtId="49" fontId="22" fillId="0" borderId="70" xfId="0" applyNumberFormat="1" applyFont="1" applyFill="1" applyBorder="1" applyAlignment="1">
      <alignment horizontal="right" shrinkToFit="1"/>
    </xf>
    <xf numFmtId="179" fontId="22" fillId="0" borderId="75" xfId="63" applyNumberFormat="1" applyFont="1" applyFill="1" applyBorder="1" applyAlignment="1">
      <alignment horizontal="center" vertical="center" shrinkToFit="1"/>
    </xf>
    <xf numFmtId="179" fontId="22" fillId="0" borderId="78" xfId="63" applyNumberFormat="1" applyFont="1" applyFill="1" applyBorder="1" applyAlignment="1">
      <alignment horizontal="center" vertical="center" shrinkToFit="1"/>
    </xf>
    <xf numFmtId="179" fontId="20" fillId="0" borderId="91" xfId="0" applyNumberFormat="1" applyFont="1" applyFill="1" applyBorder="1" applyAlignment="1">
      <alignment horizontal="center"/>
    </xf>
    <xf numFmtId="49" fontId="40" fillId="0" borderId="1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49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9" fontId="22" fillId="0" borderId="73" xfId="54" applyNumberFormat="1" applyFont="1" applyFill="1" applyBorder="1" applyAlignment="1">
      <alignment horizontal="center" vertical="center" wrapText="1"/>
    </xf>
    <xf numFmtId="179" fontId="22" fillId="0" borderId="91" xfId="54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102" xfId="0" applyFont="1" applyFill="1" applyBorder="1" applyAlignment="1">
      <alignment wrapText="1"/>
    </xf>
    <xf numFmtId="0" fontId="36" fillId="0" borderId="28" xfId="0" applyNumberFormat="1" applyFont="1" applyFill="1" applyBorder="1" applyAlignment="1">
      <alignment horizontal="right" vertical="center"/>
    </xf>
    <xf numFmtId="0" fontId="36" fillId="0" borderId="48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179" fontId="22" fillId="0" borderId="35" xfId="54" applyNumberFormat="1" applyFont="1" applyFill="1" applyBorder="1" applyAlignment="1">
      <alignment horizontal="center" vertical="center"/>
    </xf>
    <xf numFmtId="179" fontId="22" fillId="0" borderId="51" xfId="54" applyNumberFormat="1" applyFont="1" applyFill="1" applyBorder="1" applyAlignment="1">
      <alignment horizontal="center" vertical="center"/>
    </xf>
    <xf numFmtId="179" fontId="22" fillId="0" borderId="75" xfId="54" applyNumberFormat="1" applyFont="1" applyFill="1" applyBorder="1" applyAlignment="1">
      <alignment horizontal="center" vertical="center"/>
    </xf>
    <xf numFmtId="179" fontId="22" fillId="0" borderId="78" xfId="54" applyNumberFormat="1" applyFont="1" applyFill="1" applyBorder="1" applyAlignment="1">
      <alignment horizontal="center" vertical="center"/>
    </xf>
    <xf numFmtId="179" fontId="22" fillId="0" borderId="48" xfId="54" applyNumberFormat="1" applyFont="1" applyFill="1" applyBorder="1" applyAlignment="1">
      <alignment horizontal="center" vertical="center"/>
    </xf>
    <xf numFmtId="179" fontId="22" fillId="0" borderId="12" xfId="54" applyNumberFormat="1" applyFont="1" applyFill="1" applyBorder="1" applyAlignment="1">
      <alignment horizontal="center" vertical="center"/>
    </xf>
    <xf numFmtId="179" fontId="24" fillId="0" borderId="18" xfId="54" applyNumberFormat="1" applyFont="1" applyFill="1" applyBorder="1" applyAlignment="1">
      <alignment horizontal="center" vertical="center"/>
    </xf>
    <xf numFmtId="179" fontId="24" fillId="0" borderId="11" xfId="54" applyNumberFormat="1" applyFont="1" applyFill="1" applyBorder="1" applyAlignment="1">
      <alignment horizontal="center" vertical="center"/>
    </xf>
    <xf numFmtId="179" fontId="24" fillId="0" borderId="49" xfId="54" applyNumberFormat="1" applyFont="1" applyFill="1" applyBorder="1" applyAlignment="1">
      <alignment horizontal="center" vertical="center"/>
    </xf>
    <xf numFmtId="179" fontId="23" fillId="0" borderId="35" xfId="54" applyNumberFormat="1" applyFont="1" applyFill="1" applyBorder="1" applyAlignment="1">
      <alignment horizontal="center" vertical="center"/>
    </xf>
    <xf numFmtId="179" fontId="23" fillId="0" borderId="51" xfId="54" applyNumberFormat="1" applyFont="1" applyFill="1" applyBorder="1" applyAlignment="1">
      <alignment horizontal="center" vertical="center"/>
    </xf>
    <xf numFmtId="179" fontId="23" fillId="0" borderId="23" xfId="54" applyNumberFormat="1" applyFont="1" applyFill="1" applyBorder="1" applyAlignment="1">
      <alignment horizontal="center" vertical="center"/>
    </xf>
    <xf numFmtId="179" fontId="23" fillId="0" borderId="47" xfId="54" applyNumberFormat="1" applyFont="1" applyFill="1" applyBorder="1" applyAlignment="1">
      <alignment horizontal="center" vertical="center"/>
    </xf>
    <xf numFmtId="179" fontId="23" fillId="0" borderId="52" xfId="54" applyNumberFormat="1" applyFont="1" applyFill="1" applyBorder="1" applyAlignment="1">
      <alignment horizontal="center" vertical="center"/>
    </xf>
    <xf numFmtId="176" fontId="23" fillId="0" borderId="67" xfId="54" applyNumberFormat="1" applyFont="1" applyFill="1" applyBorder="1" applyAlignment="1">
      <alignment horizontal="center" vertical="center" wrapText="1"/>
    </xf>
    <xf numFmtId="176" fontId="23" fillId="0" borderId="70" xfId="54" applyNumberFormat="1" applyFont="1" applyFill="1" applyBorder="1" applyAlignment="1">
      <alignment horizontal="center" vertical="center"/>
    </xf>
    <xf numFmtId="176" fontId="23" fillId="0" borderId="48" xfId="54" applyNumberFormat="1" applyFont="1" applyFill="1" applyBorder="1" applyAlignment="1">
      <alignment horizontal="center" vertical="center" wrapText="1"/>
    </xf>
    <xf numFmtId="176" fontId="23" fillId="0" borderId="12" xfId="54" applyNumberFormat="1" applyFont="1" applyFill="1" applyBorder="1" applyAlignment="1">
      <alignment horizontal="center" vertical="center"/>
    </xf>
    <xf numFmtId="176" fontId="23" fillId="0" borderId="75" xfId="54" applyNumberFormat="1" applyFont="1" applyFill="1" applyBorder="1" applyAlignment="1">
      <alignment horizontal="center" vertical="center" wrapText="1"/>
    </xf>
    <xf numFmtId="176" fontId="23" fillId="0" borderId="78" xfId="54" applyNumberFormat="1" applyFont="1" applyFill="1" applyBorder="1" applyAlignment="1">
      <alignment horizontal="center" vertical="center"/>
    </xf>
    <xf numFmtId="179" fontId="23" fillId="0" borderId="67" xfId="54" applyNumberFormat="1" applyFont="1" applyFill="1" applyBorder="1" applyAlignment="1">
      <alignment horizontal="center" vertical="center"/>
    </xf>
    <xf numFmtId="179" fontId="23" fillId="0" borderId="70" xfId="54" applyNumberFormat="1" applyFont="1" applyFill="1" applyBorder="1" applyAlignment="1">
      <alignment horizontal="center" vertical="center"/>
    </xf>
    <xf numFmtId="176" fontId="23" fillId="0" borderId="13" xfId="54" applyNumberFormat="1" applyFont="1" applyFill="1" applyBorder="1" applyAlignment="1">
      <alignment horizontal="center" vertical="center" wrapText="1"/>
    </xf>
    <xf numFmtId="176" fontId="23" fillId="0" borderId="14" xfId="54" applyNumberFormat="1" applyFont="1" applyFill="1" applyBorder="1" applyAlignment="1">
      <alignment horizontal="center" vertical="center"/>
    </xf>
    <xf numFmtId="179" fontId="23" fillId="0" borderId="50" xfId="54" applyNumberFormat="1" applyFont="1" applyFill="1" applyBorder="1" applyAlignment="1">
      <alignment horizontal="center" vertical="center"/>
    </xf>
    <xf numFmtId="176" fontId="23" fillId="0" borderId="73" xfId="54" applyNumberFormat="1" applyFont="1" applyFill="1" applyBorder="1" applyAlignment="1">
      <alignment horizontal="center" vertical="center" wrapText="1"/>
    </xf>
    <xf numFmtId="176" fontId="23" fillId="0" borderId="91" xfId="54" applyNumberFormat="1" applyFont="1" applyFill="1" applyBorder="1" applyAlignment="1">
      <alignment horizontal="center" vertical="center"/>
    </xf>
    <xf numFmtId="176" fontId="24" fillId="0" borderId="18" xfId="54" applyNumberFormat="1" applyFont="1" applyFill="1" applyBorder="1" applyAlignment="1">
      <alignment horizontal="center" vertical="center"/>
    </xf>
    <xf numFmtId="176" fontId="24" fillId="0" borderId="11" xfId="54" applyNumberFormat="1" applyFont="1" applyFill="1" applyBorder="1" applyAlignment="1">
      <alignment horizontal="center" vertical="center"/>
    </xf>
    <xf numFmtId="176" fontId="24" fillId="0" borderId="49" xfId="54" applyNumberFormat="1" applyFont="1" applyFill="1" applyBorder="1" applyAlignment="1">
      <alignment horizontal="center" vertical="center"/>
    </xf>
    <xf numFmtId="179" fontId="27" fillId="0" borderId="28" xfId="0" applyNumberFormat="1" applyFont="1" applyFill="1" applyBorder="1" applyAlignment="1">
      <alignment horizontal="center" vertical="center"/>
    </xf>
    <xf numFmtId="179" fontId="27" fillId="0" borderId="48" xfId="0" applyNumberFormat="1" applyFont="1" applyFill="1" applyBorder="1" applyAlignment="1">
      <alignment horizontal="center" vertical="center"/>
    </xf>
    <xf numFmtId="179" fontId="27" fillId="0" borderId="47" xfId="0" applyNumberFormat="1" applyFont="1" applyFill="1" applyBorder="1" applyAlignment="1">
      <alignment horizontal="center" vertical="center"/>
    </xf>
    <xf numFmtId="179" fontId="27" fillId="0" borderId="20" xfId="0" applyNumberFormat="1" applyFont="1" applyFill="1" applyBorder="1" applyAlignment="1">
      <alignment horizontal="center" vertical="center"/>
    </xf>
    <xf numFmtId="179" fontId="27" fillId="0" borderId="12" xfId="0" applyNumberFormat="1" applyFont="1" applyFill="1" applyBorder="1" applyAlignment="1">
      <alignment horizontal="center" vertical="center"/>
    </xf>
    <xf numFmtId="179" fontId="27" fillId="0" borderId="52" xfId="0" applyNumberFormat="1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/>
    </xf>
    <xf numFmtId="0" fontId="27" fillId="0" borderId="9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wrapText="1"/>
    </xf>
    <xf numFmtId="0" fontId="27" fillId="0" borderId="28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11" xfId="0" applyNumberFormat="1" applyFont="1" applyFill="1" applyBorder="1" applyAlignment="1">
      <alignment horizontal="center" vertical="center" wrapText="1"/>
    </xf>
    <xf numFmtId="179" fontId="31" fillId="0" borderId="49" xfId="0" applyNumberFormat="1" applyFont="1" applyFill="1" applyBorder="1" applyAlignment="1">
      <alignment horizontal="center" vertical="center" wrapText="1"/>
    </xf>
    <xf numFmtId="179" fontId="27" fillId="0" borderId="18" xfId="54" applyNumberFormat="1" applyFont="1" applyFill="1" applyBorder="1" applyAlignment="1">
      <alignment horizontal="center" vertical="center" wrapText="1" shrinkToFit="1"/>
    </xf>
    <xf numFmtId="179" fontId="27" fillId="0" borderId="11" xfId="54" applyNumberFormat="1" applyFont="1" applyFill="1" applyBorder="1" applyAlignment="1">
      <alignment horizontal="center" vertical="center" wrapText="1" shrinkToFit="1"/>
    </xf>
    <xf numFmtId="179" fontId="27" fillId="0" borderId="49" xfId="54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179" fontId="31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47</xdr:row>
      <xdr:rowOff>590550</xdr:rowOff>
    </xdr:from>
    <xdr:to>
      <xdr:col>6</xdr:col>
      <xdr:colOff>0</xdr:colOff>
      <xdr:row>59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486775" y="28289250"/>
          <a:ext cx="131445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GridLines="0" tabSelected="1" view="pageBreakPreview" zoomScale="70" zoomScaleNormal="70" zoomScaleSheetLayoutView="70" zoomScalePageLayoutView="0" workbookViewId="0" topLeftCell="A1">
      <pane xSplit="2" topLeftCell="H1" activePane="topRight" state="frozen"/>
      <selection pane="topLeft" activeCell="B34" sqref="B34"/>
      <selection pane="topRight" activeCell="A1" sqref="A1"/>
    </sheetView>
  </sheetViews>
  <sheetFormatPr defaultColWidth="9.00390625" defaultRowHeight="13.5"/>
  <cols>
    <col min="1" max="1" width="3.625" style="1" customWidth="1"/>
    <col min="2" max="2" width="44.50390625" style="2" customWidth="1"/>
    <col min="3" max="4" width="20.625" style="129" customWidth="1"/>
    <col min="5" max="5" width="20.625" style="128" customWidth="1"/>
    <col min="6" max="7" width="20.625" style="129" customWidth="1"/>
    <col min="8" max="11" width="20.625" style="1" customWidth="1"/>
    <col min="12" max="12" width="8.00390625" style="1" customWidth="1"/>
    <col min="13" max="13" width="3.625" style="1" customWidth="1"/>
    <col min="14" max="14" width="44.50390625" style="2" customWidth="1"/>
    <col min="15" max="16" width="20.625" style="129" customWidth="1"/>
    <col min="17" max="16384" width="9.00390625" style="1" customWidth="1"/>
  </cols>
  <sheetData>
    <row r="1" spans="1:16" ht="22.5" customHeight="1">
      <c r="A1" s="60" t="s">
        <v>176</v>
      </c>
      <c r="B1" s="36"/>
      <c r="F1" s="154"/>
      <c r="G1" s="154"/>
      <c r="M1" s="60" t="s">
        <v>364</v>
      </c>
      <c r="N1" s="36"/>
      <c r="O1" s="154"/>
      <c r="P1" s="154"/>
    </row>
    <row r="2" spans="1:16" ht="22.5" customHeight="1">
      <c r="A2" s="60"/>
      <c r="B2" s="36"/>
      <c r="F2" s="154"/>
      <c r="G2" s="154"/>
      <c r="K2" s="154" t="s">
        <v>177</v>
      </c>
      <c r="M2" s="60"/>
      <c r="N2" s="36"/>
      <c r="O2" s="638"/>
      <c r="P2" s="638" t="s">
        <v>365</v>
      </c>
    </row>
    <row r="3" spans="2:14" ht="5.25" customHeight="1">
      <c r="B3" s="20"/>
      <c r="N3" s="20"/>
    </row>
    <row r="4" spans="2:16" s="21" customFormat="1" ht="28.5" customHeight="1">
      <c r="B4" s="709"/>
      <c r="C4" s="717" t="s">
        <v>319</v>
      </c>
      <c r="D4" s="717" t="s">
        <v>320</v>
      </c>
      <c r="E4" s="717" t="s">
        <v>321</v>
      </c>
      <c r="F4" s="717" t="s">
        <v>23</v>
      </c>
      <c r="G4" s="717" t="s">
        <v>25</v>
      </c>
      <c r="H4" s="717" t="s">
        <v>27</v>
      </c>
      <c r="I4" s="717" t="s">
        <v>45</v>
      </c>
      <c r="J4" s="719" t="s">
        <v>76</v>
      </c>
      <c r="K4" s="715" t="s">
        <v>318</v>
      </c>
      <c r="N4" s="709"/>
      <c r="O4" s="711" t="s">
        <v>437</v>
      </c>
      <c r="P4" s="713" t="s">
        <v>440</v>
      </c>
    </row>
    <row r="5" spans="2:16" s="21" customFormat="1" ht="28.5" customHeight="1">
      <c r="B5" s="710"/>
      <c r="C5" s="718"/>
      <c r="D5" s="718"/>
      <c r="E5" s="718"/>
      <c r="F5" s="718"/>
      <c r="G5" s="718"/>
      <c r="H5" s="718"/>
      <c r="I5" s="712"/>
      <c r="J5" s="720"/>
      <c r="K5" s="725"/>
      <c r="N5" s="710"/>
      <c r="O5" s="712"/>
      <c r="P5" s="714"/>
    </row>
    <row r="6" spans="2:16" s="23" customFormat="1" ht="21.75" customHeight="1">
      <c r="B6" s="91" t="s">
        <v>61</v>
      </c>
      <c r="C6" s="525">
        <v>5861737</v>
      </c>
      <c r="D6" s="525">
        <v>4675903</v>
      </c>
      <c r="E6" s="525">
        <v>4972059</v>
      </c>
      <c r="F6" s="130">
        <v>5218153</v>
      </c>
      <c r="G6" s="130">
        <v>5771028</v>
      </c>
      <c r="H6" s="130">
        <v>5166182</v>
      </c>
      <c r="I6" s="130">
        <v>3844418</v>
      </c>
      <c r="J6" s="503">
        <v>4014639</v>
      </c>
      <c r="K6" s="514">
        <v>4494237</v>
      </c>
      <c r="N6" s="91" t="s">
        <v>366</v>
      </c>
      <c r="O6" s="130">
        <v>2195704</v>
      </c>
      <c r="P6" s="639">
        <v>1952570</v>
      </c>
    </row>
    <row r="7" spans="2:16" s="23" customFormat="1" ht="21.75" customHeight="1">
      <c r="B7" s="91" t="s">
        <v>62</v>
      </c>
      <c r="C7" s="130">
        <v>-5612714</v>
      </c>
      <c r="D7" s="130">
        <v>-4431656</v>
      </c>
      <c r="E7" s="130">
        <v>-4729892</v>
      </c>
      <c r="F7" s="130">
        <v>-4963686</v>
      </c>
      <c r="G7" s="130">
        <v>-5493296</v>
      </c>
      <c r="H7" s="130">
        <v>-4930564</v>
      </c>
      <c r="I7" s="130">
        <v>-3666215</v>
      </c>
      <c r="J7" s="503">
        <v>-3821914</v>
      </c>
      <c r="K7" s="514">
        <v>-4262671</v>
      </c>
      <c r="N7" s="91" t="s">
        <v>367</v>
      </c>
      <c r="O7" s="130">
        <v>-2093495</v>
      </c>
      <c r="P7" s="639">
        <v>-1857736</v>
      </c>
    </row>
    <row r="8" spans="2:16" s="23" customFormat="1" ht="21.75" customHeight="1">
      <c r="B8" s="91" t="s">
        <v>63</v>
      </c>
      <c r="C8" s="525">
        <v>249022</v>
      </c>
      <c r="D8" s="525">
        <v>244247</v>
      </c>
      <c r="E8" s="525">
        <v>242166</v>
      </c>
      <c r="F8" s="130">
        <v>254466</v>
      </c>
      <c r="G8" s="130">
        <v>277732</v>
      </c>
      <c r="H8" s="130">
        <v>235618</v>
      </c>
      <c r="I8" s="130">
        <v>178203</v>
      </c>
      <c r="J8" s="503">
        <v>192725</v>
      </c>
      <c r="K8" s="514">
        <v>231566</v>
      </c>
      <c r="N8" s="91" t="s">
        <v>368</v>
      </c>
      <c r="O8" s="130">
        <v>102208</v>
      </c>
      <c r="P8" s="639">
        <v>94834</v>
      </c>
    </row>
    <row r="9" spans="2:16" s="18" customFormat="1" ht="21.75" customHeight="1">
      <c r="B9" s="268" t="s">
        <v>64</v>
      </c>
      <c r="C9" s="131">
        <v>-189074</v>
      </c>
      <c r="D9" s="131">
        <v>-178725</v>
      </c>
      <c r="E9" s="131">
        <v>-165964</v>
      </c>
      <c r="F9" s="131">
        <v>-176533</v>
      </c>
      <c r="G9" s="131">
        <v>-185368</v>
      </c>
      <c r="H9" s="131">
        <v>-183611</v>
      </c>
      <c r="I9" s="131">
        <v>-162074</v>
      </c>
      <c r="J9" s="504">
        <v>-155205</v>
      </c>
      <c r="K9" s="515">
        <v>-167044</v>
      </c>
      <c r="N9" s="268" t="s">
        <v>369</v>
      </c>
      <c r="O9" s="131">
        <v>-79484</v>
      </c>
      <c r="P9" s="640">
        <v>-78022</v>
      </c>
    </row>
    <row r="10" spans="2:16" s="23" customFormat="1" ht="21.75" customHeight="1">
      <c r="B10" s="91" t="s">
        <v>31</v>
      </c>
      <c r="C10" s="525">
        <v>59948</v>
      </c>
      <c r="D10" s="525">
        <v>65521</v>
      </c>
      <c r="E10" s="525">
        <v>76202</v>
      </c>
      <c r="F10" s="130">
        <v>77932</v>
      </c>
      <c r="G10" s="130">
        <v>92363</v>
      </c>
      <c r="H10" s="130">
        <v>52006</v>
      </c>
      <c r="I10" s="130">
        <v>16128</v>
      </c>
      <c r="J10" s="503">
        <v>37519</v>
      </c>
      <c r="K10" s="514">
        <v>64522</v>
      </c>
      <c r="N10" s="91" t="s">
        <v>31</v>
      </c>
      <c r="O10" s="130">
        <v>22723</v>
      </c>
      <c r="P10" s="639">
        <v>16812</v>
      </c>
    </row>
    <row r="11" spans="2:18" s="17" customFormat="1" ht="21.75" customHeight="1">
      <c r="B11" s="457" t="s">
        <v>178</v>
      </c>
      <c r="C11" s="403">
        <v>24572</v>
      </c>
      <c r="D11" s="403">
        <v>18431</v>
      </c>
      <c r="E11" s="403">
        <v>13213</v>
      </c>
      <c r="F11" s="133">
        <v>14995</v>
      </c>
      <c r="G11" s="133">
        <v>13715</v>
      </c>
      <c r="H11" s="221">
        <v>9597</v>
      </c>
      <c r="I11" s="221">
        <v>4632</v>
      </c>
      <c r="J11" s="379">
        <v>4308</v>
      </c>
      <c r="K11" s="440">
        <v>5994</v>
      </c>
      <c r="N11" s="641" t="s">
        <v>370</v>
      </c>
      <c r="O11" s="221">
        <v>2319</v>
      </c>
      <c r="P11" s="642">
        <v>2528</v>
      </c>
      <c r="Q11" s="372"/>
      <c r="R11" s="372"/>
    </row>
    <row r="12" spans="2:16" s="17" customFormat="1" ht="21.75" customHeight="1">
      <c r="B12" s="107" t="s">
        <v>179</v>
      </c>
      <c r="C12" s="285">
        <v>4543</v>
      </c>
      <c r="D12" s="285">
        <v>3653</v>
      </c>
      <c r="E12" s="285">
        <v>6816</v>
      </c>
      <c r="F12" s="134">
        <v>6052</v>
      </c>
      <c r="G12" s="134">
        <v>5004</v>
      </c>
      <c r="H12" s="134">
        <v>8349</v>
      </c>
      <c r="I12" s="134">
        <v>5040</v>
      </c>
      <c r="J12" s="378">
        <v>4081</v>
      </c>
      <c r="K12" s="435">
        <v>4978</v>
      </c>
      <c r="N12" s="643" t="s">
        <v>371</v>
      </c>
      <c r="O12" s="134">
        <v>1729</v>
      </c>
      <c r="P12" s="644">
        <v>1667</v>
      </c>
    </row>
    <row r="13" spans="2:16" s="17" customFormat="1" ht="21.75" customHeight="1">
      <c r="B13" s="107" t="s">
        <v>180</v>
      </c>
      <c r="C13" s="359">
        <v>5929</v>
      </c>
      <c r="D13" s="359">
        <v>10741</v>
      </c>
      <c r="E13" s="359">
        <v>19149</v>
      </c>
      <c r="F13" s="136">
        <v>23752</v>
      </c>
      <c r="G13" s="136">
        <v>28911</v>
      </c>
      <c r="H13" s="136">
        <v>2455</v>
      </c>
      <c r="I13" s="136">
        <v>9179</v>
      </c>
      <c r="J13" s="505">
        <v>19297</v>
      </c>
      <c r="K13" s="261">
        <v>12566</v>
      </c>
      <c r="N13" s="643" t="s">
        <v>372</v>
      </c>
      <c r="O13" s="136">
        <v>8118</v>
      </c>
      <c r="P13" s="137">
        <v>4261</v>
      </c>
    </row>
    <row r="14" spans="2:16" s="17" customFormat="1" ht="21.75" customHeight="1">
      <c r="B14" s="107" t="s">
        <v>181</v>
      </c>
      <c r="C14" s="359">
        <v>6231</v>
      </c>
      <c r="D14" s="359">
        <v>2382</v>
      </c>
      <c r="E14" s="359">
        <v>2042</v>
      </c>
      <c r="F14" s="136">
        <v>1872</v>
      </c>
      <c r="G14" s="136">
        <v>61</v>
      </c>
      <c r="H14" s="136" t="s">
        <v>20</v>
      </c>
      <c r="I14" s="136" t="s">
        <v>59</v>
      </c>
      <c r="J14" s="505" t="s">
        <v>59</v>
      </c>
      <c r="K14" s="261" t="s">
        <v>355</v>
      </c>
      <c r="N14" s="643" t="s">
        <v>373</v>
      </c>
      <c r="O14" s="136" t="s">
        <v>59</v>
      </c>
      <c r="P14" s="137" t="s">
        <v>442</v>
      </c>
    </row>
    <row r="15" spans="2:16" s="17" customFormat="1" ht="21.75" customHeight="1">
      <c r="B15" s="107" t="s">
        <v>182</v>
      </c>
      <c r="C15" s="359" t="s">
        <v>322</v>
      </c>
      <c r="D15" s="359" t="s">
        <v>322</v>
      </c>
      <c r="E15" s="359" t="s">
        <v>322</v>
      </c>
      <c r="F15" s="148" t="s">
        <v>20</v>
      </c>
      <c r="G15" s="148" t="s">
        <v>20</v>
      </c>
      <c r="H15" s="136" t="s">
        <v>20</v>
      </c>
      <c r="I15" s="359">
        <v>3802</v>
      </c>
      <c r="J15" s="506" t="s">
        <v>20</v>
      </c>
      <c r="K15" s="436" t="s">
        <v>355</v>
      </c>
      <c r="N15" s="643" t="s">
        <v>374</v>
      </c>
      <c r="O15" s="136" t="s">
        <v>59</v>
      </c>
      <c r="P15" s="137" t="s">
        <v>442</v>
      </c>
    </row>
    <row r="16" spans="2:18" s="17" customFormat="1" ht="21.75" customHeight="1">
      <c r="B16" s="458" t="s">
        <v>183</v>
      </c>
      <c r="C16" s="527">
        <v>16992</v>
      </c>
      <c r="D16" s="527">
        <v>16439</v>
      </c>
      <c r="E16" s="527">
        <v>18496</v>
      </c>
      <c r="F16" s="148">
        <v>15357</v>
      </c>
      <c r="G16" s="148">
        <v>13402</v>
      </c>
      <c r="H16" s="148">
        <v>9574</v>
      </c>
      <c r="I16" s="148">
        <v>14591</v>
      </c>
      <c r="J16" s="506">
        <v>16285</v>
      </c>
      <c r="K16" s="436">
        <v>13603</v>
      </c>
      <c r="N16" s="645" t="s">
        <v>375</v>
      </c>
      <c r="O16" s="148">
        <v>9162</v>
      </c>
      <c r="P16" s="646">
        <v>5828</v>
      </c>
      <c r="Q16" s="24"/>
      <c r="R16" s="24"/>
    </row>
    <row r="17" spans="2:16" s="17" customFormat="1" ht="21.75" customHeight="1">
      <c r="B17" s="91" t="s">
        <v>184</v>
      </c>
      <c r="C17" s="525">
        <v>58269</v>
      </c>
      <c r="D17" s="525">
        <v>51648</v>
      </c>
      <c r="E17" s="525">
        <v>59718</v>
      </c>
      <c r="F17" s="130">
        <v>62030</v>
      </c>
      <c r="G17" s="130">
        <v>61095</v>
      </c>
      <c r="H17" s="130">
        <v>29977</v>
      </c>
      <c r="I17" s="130">
        <v>37245</v>
      </c>
      <c r="J17" s="503">
        <v>43973</v>
      </c>
      <c r="K17" s="514">
        <v>37142</v>
      </c>
      <c r="N17" s="647" t="s">
        <v>376</v>
      </c>
      <c r="O17" s="130">
        <v>21329</v>
      </c>
      <c r="P17" s="639">
        <v>14285</v>
      </c>
    </row>
    <row r="18" spans="2:16" s="17" customFormat="1" ht="21.75" customHeight="1">
      <c r="B18" s="459" t="s">
        <v>185</v>
      </c>
      <c r="C18" s="133">
        <v>-53590</v>
      </c>
      <c r="D18" s="133">
        <v>-45833</v>
      </c>
      <c r="E18" s="133">
        <v>-38571</v>
      </c>
      <c r="F18" s="133">
        <v>-38332</v>
      </c>
      <c r="G18" s="133">
        <v>-33101</v>
      </c>
      <c r="H18" s="133">
        <v>-29145</v>
      </c>
      <c r="I18" s="133">
        <v>-25808</v>
      </c>
      <c r="J18" s="507">
        <v>-23917</v>
      </c>
      <c r="K18" s="267">
        <v>-24212</v>
      </c>
      <c r="N18" s="648" t="s">
        <v>377</v>
      </c>
      <c r="O18" s="133">
        <v>-11715</v>
      </c>
      <c r="P18" s="139">
        <v>-10815</v>
      </c>
    </row>
    <row r="19" spans="2:16" s="17" customFormat="1" ht="21.75" customHeight="1">
      <c r="B19" s="107" t="s">
        <v>186</v>
      </c>
      <c r="C19" s="136">
        <v>-2085</v>
      </c>
      <c r="D19" s="136">
        <v>-2920</v>
      </c>
      <c r="E19" s="136">
        <v>-1572</v>
      </c>
      <c r="F19" s="136">
        <v>-89</v>
      </c>
      <c r="G19" s="136">
        <v>-183</v>
      </c>
      <c r="H19" s="136">
        <v>-306</v>
      </c>
      <c r="I19" s="136">
        <v>-178</v>
      </c>
      <c r="J19" s="505">
        <v>-18</v>
      </c>
      <c r="K19" s="261">
        <v>-5</v>
      </c>
      <c r="N19" s="643" t="s">
        <v>378</v>
      </c>
      <c r="O19" s="136">
        <v>-2</v>
      </c>
      <c r="P19" s="137">
        <v>-2</v>
      </c>
    </row>
    <row r="20" spans="2:16" s="17" customFormat="1" ht="21.75" customHeight="1">
      <c r="B20" s="107" t="s">
        <v>187</v>
      </c>
      <c r="C20" s="359" t="s">
        <v>322</v>
      </c>
      <c r="D20" s="359" t="s">
        <v>322</v>
      </c>
      <c r="E20" s="359" t="s">
        <v>322</v>
      </c>
      <c r="F20" s="136" t="s">
        <v>20</v>
      </c>
      <c r="G20" s="136">
        <v>-5664</v>
      </c>
      <c r="H20" s="361">
        <v>-5243</v>
      </c>
      <c r="I20" s="136" t="s">
        <v>20</v>
      </c>
      <c r="J20" s="505">
        <v>-2848</v>
      </c>
      <c r="K20" s="261">
        <v>-145</v>
      </c>
      <c r="N20" s="643" t="s">
        <v>379</v>
      </c>
      <c r="O20" s="361">
        <v>-4969</v>
      </c>
      <c r="P20" s="649">
        <v>-1078</v>
      </c>
    </row>
    <row r="21" spans="2:16" s="17" customFormat="1" ht="21.75" customHeight="1">
      <c r="B21" s="460" t="s">
        <v>183</v>
      </c>
      <c r="C21" s="140">
        <v>-14081</v>
      </c>
      <c r="D21" s="140">
        <v>-10328</v>
      </c>
      <c r="E21" s="140">
        <v>-17003</v>
      </c>
      <c r="F21" s="140">
        <v>-12005</v>
      </c>
      <c r="G21" s="140">
        <v>-13030</v>
      </c>
      <c r="H21" s="140">
        <v>-13651</v>
      </c>
      <c r="I21" s="140">
        <v>-13685</v>
      </c>
      <c r="J21" s="508">
        <v>-9392</v>
      </c>
      <c r="K21" s="516">
        <v>-15072</v>
      </c>
      <c r="N21" s="650" t="s">
        <v>375</v>
      </c>
      <c r="O21" s="140">
        <v>-3587</v>
      </c>
      <c r="P21" s="651">
        <v>-3419</v>
      </c>
    </row>
    <row r="22" spans="2:16" s="17" customFormat="1" ht="21.75" customHeight="1">
      <c r="B22" s="106" t="s">
        <v>188</v>
      </c>
      <c r="C22" s="138">
        <v>-69757</v>
      </c>
      <c r="D22" s="138">
        <v>-59082</v>
      </c>
      <c r="E22" s="138">
        <v>-57147</v>
      </c>
      <c r="F22" s="138">
        <v>-50427</v>
      </c>
      <c r="G22" s="138">
        <v>-51979</v>
      </c>
      <c r="H22" s="138">
        <v>-48347</v>
      </c>
      <c r="I22" s="138">
        <v>-39672</v>
      </c>
      <c r="J22" s="509">
        <v>-36176</v>
      </c>
      <c r="K22" s="517">
        <v>-39436</v>
      </c>
      <c r="N22" s="652" t="s">
        <v>380</v>
      </c>
      <c r="O22" s="138">
        <v>-20276</v>
      </c>
      <c r="P22" s="653">
        <v>-15315</v>
      </c>
    </row>
    <row r="23" spans="2:16" s="23" customFormat="1" ht="21.75" customHeight="1">
      <c r="B23" s="91" t="s">
        <v>65</v>
      </c>
      <c r="C23" s="130">
        <v>48461</v>
      </c>
      <c r="D23" s="130">
        <v>58088</v>
      </c>
      <c r="E23" s="130">
        <v>78773</v>
      </c>
      <c r="F23" s="130">
        <v>89535</v>
      </c>
      <c r="G23" s="130">
        <v>101480</v>
      </c>
      <c r="H23" s="130">
        <v>33636</v>
      </c>
      <c r="I23" s="130">
        <v>13702</v>
      </c>
      <c r="J23" s="503">
        <v>45316</v>
      </c>
      <c r="K23" s="514">
        <v>62228</v>
      </c>
      <c r="N23" s="91" t="s">
        <v>381</v>
      </c>
      <c r="O23" s="130">
        <v>23776</v>
      </c>
      <c r="P23" s="639">
        <v>15781</v>
      </c>
    </row>
    <row r="24" spans="2:16" s="23" customFormat="1" ht="21.75" customHeight="1">
      <c r="B24" s="93" t="s">
        <v>66</v>
      </c>
      <c r="C24" s="141">
        <v>-90563</v>
      </c>
      <c r="D24" s="141">
        <v>-438167</v>
      </c>
      <c r="E24" s="141">
        <v>-9358</v>
      </c>
      <c r="F24" s="141">
        <v>-1449</v>
      </c>
      <c r="G24" s="141">
        <v>-13135</v>
      </c>
      <c r="H24" s="141">
        <v>3434</v>
      </c>
      <c r="I24" s="141">
        <v>5192</v>
      </c>
      <c r="J24" s="510">
        <v>-6004</v>
      </c>
      <c r="K24" s="518">
        <v>-775</v>
      </c>
      <c r="N24" s="93" t="s">
        <v>382</v>
      </c>
      <c r="O24" s="141">
        <v>-260</v>
      </c>
      <c r="P24" s="654">
        <v>-6273</v>
      </c>
    </row>
    <row r="25" spans="2:16" s="23" customFormat="1" ht="42.75" customHeight="1">
      <c r="B25" s="94" t="s">
        <v>35</v>
      </c>
      <c r="C25" s="130">
        <v>-42101</v>
      </c>
      <c r="D25" s="130">
        <v>-380079</v>
      </c>
      <c r="E25" s="130">
        <v>69414</v>
      </c>
      <c r="F25" s="130">
        <v>88085</v>
      </c>
      <c r="G25" s="130">
        <v>88344</v>
      </c>
      <c r="H25" s="130">
        <v>37070</v>
      </c>
      <c r="I25" s="130">
        <v>18894</v>
      </c>
      <c r="J25" s="503">
        <v>39312</v>
      </c>
      <c r="K25" s="514">
        <v>61454</v>
      </c>
      <c r="N25" s="94" t="s">
        <v>35</v>
      </c>
      <c r="O25" s="130">
        <v>23516</v>
      </c>
      <c r="P25" s="639">
        <v>9508</v>
      </c>
    </row>
    <row r="26" spans="2:16" s="23" customFormat="1" ht="21.75" customHeight="1">
      <c r="B26" s="92" t="s">
        <v>32</v>
      </c>
      <c r="C26" s="142">
        <v>-12282</v>
      </c>
      <c r="D26" s="142">
        <v>-11331</v>
      </c>
      <c r="E26" s="142">
        <v>-16484</v>
      </c>
      <c r="F26" s="142">
        <v>-18841</v>
      </c>
      <c r="G26" s="142">
        <v>-20118</v>
      </c>
      <c r="H26" s="142">
        <v>-19229</v>
      </c>
      <c r="I26" s="142">
        <v>-8562</v>
      </c>
      <c r="J26" s="24">
        <v>-11400</v>
      </c>
      <c r="K26" s="519">
        <v>-18482</v>
      </c>
      <c r="N26" s="92" t="s">
        <v>32</v>
      </c>
      <c r="O26" s="142">
        <v>-6364</v>
      </c>
      <c r="P26" s="655">
        <v>-5684</v>
      </c>
    </row>
    <row r="27" spans="2:16" s="17" customFormat="1" ht="21.75" customHeight="1">
      <c r="B27" s="95" t="s">
        <v>33</v>
      </c>
      <c r="C27" s="142">
        <v>23058</v>
      </c>
      <c r="D27" s="142">
        <v>-18287</v>
      </c>
      <c r="E27" s="142">
        <v>-5840</v>
      </c>
      <c r="F27" s="142">
        <v>-4971</v>
      </c>
      <c r="G27" s="142">
        <v>-2062</v>
      </c>
      <c r="H27" s="142">
        <v>2490</v>
      </c>
      <c r="I27" s="142">
        <v>294</v>
      </c>
      <c r="J27" s="24">
        <v>-9103</v>
      </c>
      <c r="K27" s="519">
        <v>-43821</v>
      </c>
      <c r="N27" s="95" t="s">
        <v>33</v>
      </c>
      <c r="O27" s="142">
        <v>-5024</v>
      </c>
      <c r="P27" s="655">
        <v>1561</v>
      </c>
    </row>
    <row r="28" spans="2:16" s="17" customFormat="1" ht="21.75" customHeight="1">
      <c r="B28" s="392" t="s">
        <v>78</v>
      </c>
      <c r="C28" s="528" t="s">
        <v>323</v>
      </c>
      <c r="D28" s="528" t="s">
        <v>323</v>
      </c>
      <c r="E28" s="528" t="s">
        <v>323</v>
      </c>
      <c r="F28" s="141" t="s">
        <v>20</v>
      </c>
      <c r="G28" s="141" t="s">
        <v>20</v>
      </c>
      <c r="H28" s="141" t="s">
        <v>20</v>
      </c>
      <c r="I28" s="141" t="s">
        <v>20</v>
      </c>
      <c r="J28" s="511">
        <v>18808</v>
      </c>
      <c r="K28" s="520">
        <v>-850</v>
      </c>
      <c r="N28" s="392" t="s">
        <v>383</v>
      </c>
      <c r="O28" s="656">
        <v>12128</v>
      </c>
      <c r="P28" s="657">
        <v>5384</v>
      </c>
    </row>
    <row r="29" spans="2:16" s="17" customFormat="1" ht="21.75" customHeight="1">
      <c r="B29" s="95" t="s">
        <v>34</v>
      </c>
      <c r="C29" s="142">
        <v>-2282</v>
      </c>
      <c r="D29" s="142">
        <v>-2778</v>
      </c>
      <c r="E29" s="142">
        <v>-3383</v>
      </c>
      <c r="F29" s="142">
        <v>-5506</v>
      </c>
      <c r="G29" s="142">
        <v>-3469</v>
      </c>
      <c r="H29" s="142">
        <v>-1330</v>
      </c>
      <c r="I29" s="142">
        <v>-1832</v>
      </c>
      <c r="J29" s="24">
        <v>-2826</v>
      </c>
      <c r="K29" s="519">
        <v>-2799</v>
      </c>
      <c r="N29" s="95" t="s">
        <v>34</v>
      </c>
      <c r="O29" s="142">
        <v>-1846</v>
      </c>
      <c r="P29" s="655">
        <v>-2369</v>
      </c>
    </row>
    <row r="30" spans="2:16" s="26" customFormat="1" ht="21.75" customHeight="1" thickBot="1">
      <c r="B30" s="96" t="s">
        <v>67</v>
      </c>
      <c r="C30" s="143">
        <v>-33609</v>
      </c>
      <c r="D30" s="143">
        <v>-412475</v>
      </c>
      <c r="E30" s="143">
        <v>43706</v>
      </c>
      <c r="F30" s="143">
        <v>58766</v>
      </c>
      <c r="G30" s="143">
        <v>62693</v>
      </c>
      <c r="H30" s="143">
        <v>19001</v>
      </c>
      <c r="I30" s="143">
        <v>8794</v>
      </c>
      <c r="J30" s="512">
        <v>15981</v>
      </c>
      <c r="K30" s="521">
        <v>-3649</v>
      </c>
      <c r="N30" s="96" t="s">
        <v>384</v>
      </c>
      <c r="O30" s="143">
        <v>10281</v>
      </c>
      <c r="P30" s="658">
        <v>3015</v>
      </c>
    </row>
    <row r="31" spans="2:16" s="18" customFormat="1" ht="11.25" customHeight="1" thickTop="1">
      <c r="B31" s="269"/>
      <c r="C31" s="89"/>
      <c r="D31" s="89"/>
      <c r="E31" s="89"/>
      <c r="F31" s="89"/>
      <c r="G31" s="89"/>
      <c r="H31" s="89"/>
      <c r="I31" s="89"/>
      <c r="J31" s="28"/>
      <c r="K31" s="522"/>
      <c r="N31" s="269"/>
      <c r="O31" s="89"/>
      <c r="P31" s="659"/>
    </row>
    <row r="32" spans="2:16" s="18" customFormat="1" ht="18">
      <c r="B32" s="269"/>
      <c r="C32" s="89"/>
      <c r="D32" s="89"/>
      <c r="E32" s="89"/>
      <c r="F32" s="89"/>
      <c r="G32" s="89"/>
      <c r="H32" s="89"/>
      <c r="I32" s="461"/>
      <c r="J32" s="372"/>
      <c r="K32" s="523" t="s">
        <v>189</v>
      </c>
      <c r="N32" s="269"/>
      <c r="O32" s="660"/>
      <c r="P32" s="661" t="s">
        <v>385</v>
      </c>
    </row>
    <row r="33" spans="2:16" s="26" customFormat="1" ht="21.75" customHeight="1">
      <c r="B33" s="97" t="s">
        <v>68</v>
      </c>
      <c r="C33" s="306">
        <v>41.9</v>
      </c>
      <c r="D33" s="306">
        <v>51.4</v>
      </c>
      <c r="E33" s="306">
        <v>78.5</v>
      </c>
      <c r="F33" s="306">
        <v>89.8</v>
      </c>
      <c r="G33" s="306">
        <v>110.7</v>
      </c>
      <c r="H33" s="306">
        <v>48.3</v>
      </c>
      <c r="I33" s="306">
        <v>14.4</v>
      </c>
      <c r="J33" s="513">
        <v>41.9</v>
      </c>
      <c r="K33" s="524">
        <v>65</v>
      </c>
      <c r="N33" s="97" t="s">
        <v>386</v>
      </c>
      <c r="O33" s="306">
        <v>25.2</v>
      </c>
      <c r="P33" s="662">
        <v>14.1</v>
      </c>
    </row>
    <row r="34" spans="2:16" s="17" customFormat="1" ht="21" customHeight="1">
      <c r="B34" s="462" t="s">
        <v>190</v>
      </c>
      <c r="C34" s="28"/>
      <c r="D34" s="28"/>
      <c r="E34" s="28"/>
      <c r="F34" s="28"/>
      <c r="G34" s="28"/>
      <c r="N34" s="663" t="s">
        <v>387</v>
      </c>
      <c r="O34" s="28"/>
      <c r="P34" s="28"/>
    </row>
    <row r="35" spans="2:16" ht="15" customHeight="1">
      <c r="B35" s="41" t="s">
        <v>69</v>
      </c>
      <c r="C35" s="211"/>
      <c r="D35" s="211"/>
      <c r="E35" s="211"/>
      <c r="F35" s="211"/>
      <c r="G35" s="211"/>
      <c r="N35" s="41" t="s">
        <v>388</v>
      </c>
      <c r="O35" s="211"/>
      <c r="P35" s="211"/>
    </row>
    <row r="36" spans="2:16" ht="14.25">
      <c r="B36" s="29"/>
      <c r="C36" s="145"/>
      <c r="D36" s="145"/>
      <c r="F36" s="145"/>
      <c r="G36" s="145"/>
      <c r="N36" s="29"/>
      <c r="O36" s="145"/>
      <c r="P36" s="145"/>
    </row>
    <row r="37" spans="2:16" ht="14.25">
      <c r="B37" s="29"/>
      <c r="C37" s="145"/>
      <c r="D37" s="145"/>
      <c r="F37" s="145"/>
      <c r="G37" s="145"/>
      <c r="N37" s="29"/>
      <c r="O37" s="145"/>
      <c r="P37" s="145"/>
    </row>
    <row r="38" spans="2:16" ht="14.25">
      <c r="B38" s="29"/>
      <c r="C38" s="145"/>
      <c r="D38" s="145"/>
      <c r="F38" s="145"/>
      <c r="G38" s="145"/>
      <c r="N38" s="29"/>
      <c r="O38" s="145"/>
      <c r="P38" s="145"/>
    </row>
    <row r="39" spans="1:16" ht="18">
      <c r="A39" s="60" t="s">
        <v>191</v>
      </c>
      <c r="B39" s="29"/>
      <c r="C39" s="145"/>
      <c r="D39" s="145"/>
      <c r="F39" s="145"/>
      <c r="G39" s="145"/>
      <c r="M39" s="60" t="s">
        <v>389</v>
      </c>
      <c r="N39" s="29"/>
      <c r="O39" s="145"/>
      <c r="P39" s="145"/>
    </row>
    <row r="40" spans="2:16" ht="22.5" customHeight="1">
      <c r="B40" s="36"/>
      <c r="C40" s="2"/>
      <c r="D40" s="154"/>
      <c r="E40" s="154" t="s">
        <v>177</v>
      </c>
      <c r="F40" s="463"/>
      <c r="G40" s="1"/>
      <c r="N40" s="36"/>
      <c r="O40" s="2"/>
      <c r="P40" s="638" t="s">
        <v>390</v>
      </c>
    </row>
    <row r="41" spans="2:16" ht="5.25" customHeight="1">
      <c r="B41" s="20"/>
      <c r="C41" s="2"/>
      <c r="D41" s="2"/>
      <c r="E41" s="1"/>
      <c r="F41" s="2"/>
      <c r="G41" s="2"/>
      <c r="N41" s="20"/>
      <c r="O41" s="2"/>
      <c r="P41" s="2"/>
    </row>
    <row r="42" spans="2:16" s="21" customFormat="1" ht="19.5" customHeight="1">
      <c r="B42" s="709"/>
      <c r="C42" s="717" t="s">
        <v>79</v>
      </c>
      <c r="D42" s="719" t="s">
        <v>80</v>
      </c>
      <c r="E42" s="715" t="s">
        <v>325</v>
      </c>
      <c r="N42" s="709"/>
      <c r="O42" s="711" t="s">
        <v>437</v>
      </c>
      <c r="P42" s="713" t="s">
        <v>438</v>
      </c>
    </row>
    <row r="43" spans="2:16" s="21" customFormat="1" ht="19.5" customHeight="1">
      <c r="B43" s="710"/>
      <c r="C43" s="712"/>
      <c r="D43" s="720"/>
      <c r="E43" s="725"/>
      <c r="N43" s="710"/>
      <c r="O43" s="712"/>
      <c r="P43" s="714"/>
    </row>
    <row r="44" spans="2:16" s="23" customFormat="1" ht="21.75" customHeight="1">
      <c r="B44" s="91" t="s">
        <v>81</v>
      </c>
      <c r="C44" s="401">
        <v>10626</v>
      </c>
      <c r="D44" s="503">
        <v>18808</v>
      </c>
      <c r="E44" s="514">
        <v>-850</v>
      </c>
      <c r="N44" s="647" t="s">
        <v>383</v>
      </c>
      <c r="O44" s="130">
        <v>12128</v>
      </c>
      <c r="P44" s="639">
        <v>5384</v>
      </c>
    </row>
    <row r="45" spans="2:16" s="17" customFormat="1" ht="21.75" customHeight="1">
      <c r="B45" s="106" t="s">
        <v>82</v>
      </c>
      <c r="C45" s="402">
        <v>29563</v>
      </c>
      <c r="D45" s="509">
        <v>-35462</v>
      </c>
      <c r="E45" s="517">
        <v>-16772</v>
      </c>
      <c r="N45" s="652" t="s">
        <v>391</v>
      </c>
      <c r="O45" s="138">
        <v>-17380</v>
      </c>
      <c r="P45" s="653">
        <v>-16946</v>
      </c>
    </row>
    <row r="46" spans="2:16" s="17" customFormat="1" ht="30.75">
      <c r="B46" s="464" t="s">
        <v>192</v>
      </c>
      <c r="C46" s="403">
        <v>3786</v>
      </c>
      <c r="D46" s="379">
        <v>-1557</v>
      </c>
      <c r="E46" s="440">
        <v>-2802</v>
      </c>
      <c r="N46" s="664" t="s">
        <v>392</v>
      </c>
      <c r="O46" s="221">
        <v>-9490</v>
      </c>
      <c r="P46" s="642">
        <v>-1714</v>
      </c>
    </row>
    <row r="47" spans="2:16" s="17" customFormat="1" ht="21.75" customHeight="1">
      <c r="B47" s="465" t="s">
        <v>193</v>
      </c>
      <c r="C47" s="359">
        <v>641</v>
      </c>
      <c r="D47" s="378">
        <v>1165</v>
      </c>
      <c r="E47" s="435">
        <v>-1899</v>
      </c>
      <c r="N47" s="665" t="s">
        <v>393</v>
      </c>
      <c r="O47" s="134">
        <v>-376</v>
      </c>
      <c r="P47" s="644">
        <v>860</v>
      </c>
    </row>
    <row r="48" spans="2:16" s="17" customFormat="1" ht="21.75" customHeight="1">
      <c r="B48" s="465" t="s">
        <v>436</v>
      </c>
      <c r="C48" s="359" t="s">
        <v>173</v>
      </c>
      <c r="D48" s="378" t="s">
        <v>173</v>
      </c>
      <c r="E48" s="435">
        <v>77</v>
      </c>
      <c r="N48" s="465" t="s">
        <v>436</v>
      </c>
      <c r="O48" s="136" t="s">
        <v>59</v>
      </c>
      <c r="P48" s="137" t="s">
        <v>442</v>
      </c>
    </row>
    <row r="49" spans="2:16" s="17" customFormat="1" ht="16.5">
      <c r="B49" s="465" t="s">
        <v>195</v>
      </c>
      <c r="C49" s="359">
        <v>14217</v>
      </c>
      <c r="D49" s="505">
        <v>-26545</v>
      </c>
      <c r="E49" s="261">
        <v>-1302</v>
      </c>
      <c r="N49" s="665" t="s">
        <v>394</v>
      </c>
      <c r="O49" s="136">
        <v>5530</v>
      </c>
      <c r="P49" s="137">
        <v>-8347</v>
      </c>
    </row>
    <row r="50" spans="2:16" s="17" customFormat="1" ht="30.75">
      <c r="B50" s="464" t="s">
        <v>196</v>
      </c>
      <c r="C50" s="359">
        <v>63</v>
      </c>
      <c r="D50" s="505">
        <v>129</v>
      </c>
      <c r="E50" s="261">
        <v>-184</v>
      </c>
      <c r="N50" s="664" t="s">
        <v>395</v>
      </c>
      <c r="O50" s="136">
        <v>11</v>
      </c>
      <c r="P50" s="137">
        <v>45</v>
      </c>
    </row>
    <row r="51" spans="2:16" s="17" customFormat="1" ht="30.75">
      <c r="B51" s="464" t="s">
        <v>197</v>
      </c>
      <c r="C51" s="359">
        <v>10854</v>
      </c>
      <c r="D51" s="529">
        <v>-8654</v>
      </c>
      <c r="E51" s="456">
        <v>-10660</v>
      </c>
      <c r="N51" s="664" t="s">
        <v>396</v>
      </c>
      <c r="O51" s="148">
        <v>-13054</v>
      </c>
      <c r="P51" s="646">
        <v>-7791</v>
      </c>
    </row>
    <row r="52" spans="2:16" s="17" customFormat="1" ht="21.75" customHeight="1">
      <c r="B52" s="466" t="s">
        <v>83</v>
      </c>
      <c r="C52" s="402">
        <v>40189</v>
      </c>
      <c r="D52" s="530">
        <v>-16653</v>
      </c>
      <c r="E52" s="404">
        <v>-17622</v>
      </c>
      <c r="N52" s="668" t="s">
        <v>397</v>
      </c>
      <c r="O52" s="407">
        <v>-5251</v>
      </c>
      <c r="P52" s="670">
        <v>-11561</v>
      </c>
    </row>
    <row r="53" spans="2:16" s="17" customFormat="1" ht="16.5">
      <c r="B53" s="459" t="s">
        <v>198</v>
      </c>
      <c r="C53" s="403"/>
      <c r="D53" s="507"/>
      <c r="E53" s="267"/>
      <c r="N53" s="459" t="s">
        <v>441</v>
      </c>
      <c r="O53" s="133"/>
      <c r="P53" s="139"/>
    </row>
    <row r="54" spans="2:16" s="17" customFormat="1" ht="30.75">
      <c r="B54" s="464" t="s">
        <v>199</v>
      </c>
      <c r="C54" s="359">
        <v>37869</v>
      </c>
      <c r="D54" s="505">
        <v>-18317</v>
      </c>
      <c r="E54" s="261">
        <v>-20212</v>
      </c>
      <c r="N54" s="664" t="s">
        <v>398</v>
      </c>
      <c r="O54" s="136">
        <v>-6953</v>
      </c>
      <c r="P54" s="137">
        <v>-13925</v>
      </c>
    </row>
    <row r="55" spans="2:16" s="17" customFormat="1" ht="31.5" thickBot="1">
      <c r="B55" s="467" t="s">
        <v>200</v>
      </c>
      <c r="C55" s="405">
        <v>2319</v>
      </c>
      <c r="D55" s="531">
        <v>1663</v>
      </c>
      <c r="E55" s="532">
        <v>2589</v>
      </c>
      <c r="N55" s="669" t="s">
        <v>399</v>
      </c>
      <c r="O55" s="666">
        <v>1701</v>
      </c>
      <c r="P55" s="667">
        <v>2363</v>
      </c>
    </row>
    <row r="56" spans="2:4" s="17" customFormat="1" ht="21.75" customHeight="1" thickTop="1">
      <c r="B56" s="468"/>
      <c r="C56" s="406"/>
      <c r="D56" s="406"/>
    </row>
    <row r="57" spans="2:4" s="17" customFormat="1" ht="21.75" customHeight="1">
      <c r="B57" s="468"/>
      <c r="C57" s="406"/>
      <c r="D57" s="406"/>
    </row>
    <row r="58" spans="2:4" s="17" customFormat="1" ht="21.75" customHeight="1">
      <c r="B58" s="468"/>
      <c r="C58" s="406"/>
      <c r="D58" s="406"/>
    </row>
    <row r="59" spans="1:16" ht="18">
      <c r="A59" s="60" t="s">
        <v>201</v>
      </c>
      <c r="B59" s="29"/>
      <c r="C59" s="145"/>
      <c r="D59" s="145"/>
      <c r="F59" s="145"/>
      <c r="G59" s="145"/>
      <c r="M59" s="60" t="s">
        <v>400</v>
      </c>
      <c r="N59" s="29"/>
      <c r="O59" s="145"/>
      <c r="P59" s="145"/>
    </row>
    <row r="60" spans="1:16" s="31" customFormat="1" ht="22.5" customHeight="1">
      <c r="A60" s="60"/>
      <c r="B60" s="36"/>
      <c r="C60" s="144"/>
      <c r="D60" s="146"/>
      <c r="E60" s="147"/>
      <c r="F60" s="154"/>
      <c r="G60" s="154"/>
      <c r="H60" s="30"/>
      <c r="I60" s="1"/>
      <c r="K60" s="154" t="s">
        <v>177</v>
      </c>
      <c r="M60" s="60"/>
      <c r="N60" s="36"/>
      <c r="O60" s="638"/>
      <c r="P60" s="638" t="s">
        <v>401</v>
      </c>
    </row>
    <row r="61" spans="2:16" s="21" customFormat="1" ht="28.5" customHeight="1">
      <c r="B61" s="721"/>
      <c r="C61" s="717" t="s">
        <v>319</v>
      </c>
      <c r="D61" s="717" t="s">
        <v>320</v>
      </c>
      <c r="E61" s="717" t="s">
        <v>321</v>
      </c>
      <c r="F61" s="717" t="s">
        <v>23</v>
      </c>
      <c r="G61" s="717" t="s">
        <v>25</v>
      </c>
      <c r="H61" s="717" t="s">
        <v>27</v>
      </c>
      <c r="I61" s="717" t="s">
        <v>45</v>
      </c>
      <c r="J61" s="723" t="s">
        <v>76</v>
      </c>
      <c r="K61" s="715" t="s">
        <v>325</v>
      </c>
      <c r="N61" s="709"/>
      <c r="O61" s="711" t="s">
        <v>437</v>
      </c>
      <c r="P61" s="713" t="s">
        <v>438</v>
      </c>
    </row>
    <row r="62" spans="2:16" s="21" customFormat="1" ht="28.5" customHeight="1">
      <c r="B62" s="722"/>
      <c r="C62" s="718"/>
      <c r="D62" s="718"/>
      <c r="E62" s="718"/>
      <c r="F62" s="718"/>
      <c r="G62" s="718"/>
      <c r="H62" s="718"/>
      <c r="I62" s="718"/>
      <c r="J62" s="724"/>
      <c r="K62" s="716"/>
      <c r="N62" s="710"/>
      <c r="O62" s="712"/>
      <c r="P62" s="714"/>
    </row>
    <row r="63" spans="2:16" s="23" customFormat="1" ht="21.75" customHeight="1">
      <c r="B63" s="106" t="s">
        <v>84</v>
      </c>
      <c r="C63" s="526">
        <v>22173</v>
      </c>
      <c r="D63" s="526">
        <v>15301</v>
      </c>
      <c r="E63" s="526">
        <v>20025</v>
      </c>
      <c r="F63" s="138">
        <v>30562</v>
      </c>
      <c r="G63" s="138">
        <v>15827</v>
      </c>
      <c r="H63" s="138">
        <v>41125</v>
      </c>
      <c r="I63" s="407">
        <v>41185</v>
      </c>
      <c r="J63" s="509">
        <v>19078</v>
      </c>
      <c r="K63" s="517">
        <v>14239</v>
      </c>
      <c r="N63" s="106" t="s">
        <v>402</v>
      </c>
      <c r="O63" s="138">
        <v>5455</v>
      </c>
      <c r="P63" s="653">
        <v>6870</v>
      </c>
    </row>
    <row r="64" spans="2:16" s="23" customFormat="1" ht="21.75" customHeight="1">
      <c r="B64" s="459" t="s">
        <v>202</v>
      </c>
      <c r="C64" s="403">
        <v>681</v>
      </c>
      <c r="D64" s="403">
        <v>2617</v>
      </c>
      <c r="E64" s="403">
        <v>3962</v>
      </c>
      <c r="F64" s="133">
        <v>11596</v>
      </c>
      <c r="G64" s="133">
        <v>1187</v>
      </c>
      <c r="H64" s="133">
        <v>6806</v>
      </c>
      <c r="I64" s="133">
        <v>1439</v>
      </c>
      <c r="J64" s="507">
        <v>4870</v>
      </c>
      <c r="K64" s="267">
        <v>3217</v>
      </c>
      <c r="N64" s="648" t="s">
        <v>403</v>
      </c>
      <c r="O64" s="133">
        <v>2297</v>
      </c>
      <c r="P64" s="139">
        <v>1123</v>
      </c>
    </row>
    <row r="65" spans="2:16" s="23" customFormat="1" ht="21.75" customHeight="1">
      <c r="B65" s="107" t="s">
        <v>203</v>
      </c>
      <c r="C65" s="359" t="s">
        <v>322</v>
      </c>
      <c r="D65" s="359" t="s">
        <v>322</v>
      </c>
      <c r="E65" s="359" t="s">
        <v>322</v>
      </c>
      <c r="F65" s="359" t="s">
        <v>20</v>
      </c>
      <c r="G65" s="359" t="s">
        <v>20</v>
      </c>
      <c r="H65" s="359" t="s">
        <v>20</v>
      </c>
      <c r="I65" s="359" t="s">
        <v>20</v>
      </c>
      <c r="J65" s="533">
        <v>449</v>
      </c>
      <c r="K65" s="536" t="s">
        <v>355</v>
      </c>
      <c r="N65" s="643" t="s">
        <v>404</v>
      </c>
      <c r="O65" s="136" t="s">
        <v>59</v>
      </c>
      <c r="P65" s="137" t="s">
        <v>442</v>
      </c>
    </row>
    <row r="66" spans="2:16" s="23" customFormat="1" ht="16.5">
      <c r="B66" s="107" t="s">
        <v>181</v>
      </c>
      <c r="C66" s="359">
        <v>21492</v>
      </c>
      <c r="D66" s="359">
        <v>8772</v>
      </c>
      <c r="E66" s="359">
        <v>9522</v>
      </c>
      <c r="F66" s="136">
        <v>12952</v>
      </c>
      <c r="G66" s="136">
        <v>9605</v>
      </c>
      <c r="H66" s="136">
        <v>30764</v>
      </c>
      <c r="I66" s="136">
        <v>33214</v>
      </c>
      <c r="J66" s="505">
        <v>1575</v>
      </c>
      <c r="K66" s="261">
        <v>9039</v>
      </c>
      <c r="N66" s="643" t="s">
        <v>405</v>
      </c>
      <c r="O66" s="136">
        <v>3151</v>
      </c>
      <c r="P66" s="137">
        <v>2250</v>
      </c>
    </row>
    <row r="67" spans="2:16" s="23" customFormat="1" ht="30.75">
      <c r="B67" s="107" t="s">
        <v>204</v>
      </c>
      <c r="C67" s="359" t="s">
        <v>322</v>
      </c>
      <c r="D67" s="359" t="s">
        <v>322</v>
      </c>
      <c r="E67" s="359">
        <v>12</v>
      </c>
      <c r="F67" s="136">
        <v>188</v>
      </c>
      <c r="G67" s="136">
        <v>166</v>
      </c>
      <c r="H67" s="136">
        <v>0</v>
      </c>
      <c r="I67" s="136">
        <v>430</v>
      </c>
      <c r="J67" s="505">
        <v>6</v>
      </c>
      <c r="K67" s="261">
        <v>556</v>
      </c>
      <c r="N67" s="643" t="s">
        <v>406</v>
      </c>
      <c r="O67" s="136" t="s">
        <v>59</v>
      </c>
      <c r="P67" s="137">
        <v>3485</v>
      </c>
    </row>
    <row r="68" spans="2:16" s="23" customFormat="1" ht="21.75" customHeight="1">
      <c r="B68" s="107" t="s">
        <v>205</v>
      </c>
      <c r="C68" s="359" t="s">
        <v>322</v>
      </c>
      <c r="D68" s="359">
        <v>1043</v>
      </c>
      <c r="E68" s="359" t="s">
        <v>322</v>
      </c>
      <c r="F68" s="136">
        <v>227</v>
      </c>
      <c r="G68" s="136">
        <v>121</v>
      </c>
      <c r="H68" s="136">
        <v>28</v>
      </c>
      <c r="I68" s="136">
        <v>92</v>
      </c>
      <c r="J68" s="505">
        <v>135</v>
      </c>
      <c r="K68" s="261">
        <v>24</v>
      </c>
      <c r="M68" s="22"/>
      <c r="N68" s="643" t="s">
        <v>407</v>
      </c>
      <c r="O68" s="136">
        <v>6</v>
      </c>
      <c r="P68" s="137">
        <v>5</v>
      </c>
    </row>
    <row r="69" spans="2:16" s="23" customFormat="1" ht="21.75" customHeight="1">
      <c r="B69" s="107" t="s">
        <v>206</v>
      </c>
      <c r="C69" s="359" t="s">
        <v>322</v>
      </c>
      <c r="D69" s="359" t="s">
        <v>322</v>
      </c>
      <c r="E69" s="359" t="s">
        <v>322</v>
      </c>
      <c r="F69" s="359" t="s">
        <v>20</v>
      </c>
      <c r="G69" s="359" t="s">
        <v>20</v>
      </c>
      <c r="H69" s="359" t="s">
        <v>20</v>
      </c>
      <c r="I69" s="359" t="s">
        <v>20</v>
      </c>
      <c r="J69" s="506">
        <v>404</v>
      </c>
      <c r="K69" s="436">
        <v>1207</v>
      </c>
      <c r="N69" s="107" t="s">
        <v>206</v>
      </c>
      <c r="O69" s="136" t="s">
        <v>59</v>
      </c>
      <c r="P69" s="137">
        <v>5</v>
      </c>
    </row>
    <row r="70" spans="2:16" s="23" customFormat="1" ht="16.5">
      <c r="B70" s="107" t="s">
        <v>207</v>
      </c>
      <c r="C70" s="359" t="s">
        <v>322</v>
      </c>
      <c r="D70" s="359" t="s">
        <v>322</v>
      </c>
      <c r="E70" s="359" t="s">
        <v>322</v>
      </c>
      <c r="F70" s="359" t="s">
        <v>20</v>
      </c>
      <c r="G70" s="359" t="s">
        <v>20</v>
      </c>
      <c r="H70" s="359" t="s">
        <v>20</v>
      </c>
      <c r="I70" s="359" t="s">
        <v>20</v>
      </c>
      <c r="J70" s="506">
        <v>10307</v>
      </c>
      <c r="K70" s="436">
        <v>194</v>
      </c>
      <c r="N70" s="107" t="s">
        <v>207</v>
      </c>
      <c r="O70" s="136" t="s">
        <v>59</v>
      </c>
      <c r="P70" s="137" t="s">
        <v>442</v>
      </c>
    </row>
    <row r="71" spans="2:16" s="23" customFormat="1" ht="30.75">
      <c r="B71" s="107" t="s">
        <v>208</v>
      </c>
      <c r="C71" s="359" t="s">
        <v>322</v>
      </c>
      <c r="D71" s="359" t="s">
        <v>322</v>
      </c>
      <c r="E71" s="359">
        <v>5797</v>
      </c>
      <c r="F71" s="136">
        <v>5259</v>
      </c>
      <c r="G71" s="136">
        <v>4540</v>
      </c>
      <c r="H71" s="136">
        <v>2245</v>
      </c>
      <c r="I71" s="136">
        <v>3248</v>
      </c>
      <c r="J71" s="505">
        <v>1272</v>
      </c>
      <c r="K71" s="261" t="s">
        <v>355</v>
      </c>
      <c r="N71" s="643" t="s">
        <v>408</v>
      </c>
      <c r="O71" s="136" t="s">
        <v>59</v>
      </c>
      <c r="P71" s="137" t="s">
        <v>442</v>
      </c>
    </row>
    <row r="72" spans="2:16" s="23" customFormat="1" ht="30.75">
      <c r="B72" s="107" t="s">
        <v>209</v>
      </c>
      <c r="C72" s="359" t="s">
        <v>322</v>
      </c>
      <c r="D72" s="359" t="s">
        <v>322</v>
      </c>
      <c r="E72" s="359">
        <v>617</v>
      </c>
      <c r="F72" s="136">
        <v>30</v>
      </c>
      <c r="G72" s="136">
        <v>29</v>
      </c>
      <c r="H72" s="136" t="s">
        <v>20</v>
      </c>
      <c r="I72" s="136" t="s">
        <v>59</v>
      </c>
      <c r="J72" s="505" t="s">
        <v>59</v>
      </c>
      <c r="K72" s="261" t="s">
        <v>355</v>
      </c>
      <c r="N72" s="643" t="s">
        <v>409</v>
      </c>
      <c r="O72" s="136" t="s">
        <v>59</v>
      </c>
      <c r="P72" s="137" t="s">
        <v>442</v>
      </c>
    </row>
    <row r="73" spans="2:16" s="23" customFormat="1" ht="16.5">
      <c r="B73" s="107" t="s">
        <v>210</v>
      </c>
      <c r="C73" s="359" t="s">
        <v>322</v>
      </c>
      <c r="D73" s="359" t="s">
        <v>322</v>
      </c>
      <c r="E73" s="359">
        <v>112</v>
      </c>
      <c r="F73" s="136">
        <v>308</v>
      </c>
      <c r="G73" s="136">
        <v>177</v>
      </c>
      <c r="H73" s="136">
        <v>110</v>
      </c>
      <c r="I73" s="136">
        <v>6</v>
      </c>
      <c r="J73" s="505">
        <v>56</v>
      </c>
      <c r="K73" s="261" t="s">
        <v>355</v>
      </c>
      <c r="N73" s="643" t="s">
        <v>410</v>
      </c>
      <c r="O73" s="136" t="s">
        <v>59</v>
      </c>
      <c r="P73" s="137" t="s">
        <v>442</v>
      </c>
    </row>
    <row r="74" spans="2:16" s="23" customFormat="1" ht="30.75">
      <c r="B74" s="107" t="s">
        <v>85</v>
      </c>
      <c r="C74" s="359" t="s">
        <v>322</v>
      </c>
      <c r="D74" s="359" t="s">
        <v>322</v>
      </c>
      <c r="E74" s="359" t="s">
        <v>322</v>
      </c>
      <c r="F74" s="136" t="s">
        <v>20</v>
      </c>
      <c r="G74" s="136" t="s">
        <v>20</v>
      </c>
      <c r="H74" s="136">
        <v>1169</v>
      </c>
      <c r="I74" s="136" t="s">
        <v>59</v>
      </c>
      <c r="J74" s="505" t="s">
        <v>59</v>
      </c>
      <c r="K74" s="261" t="s">
        <v>355</v>
      </c>
      <c r="N74" s="107" t="s">
        <v>411</v>
      </c>
      <c r="O74" s="136" t="s">
        <v>59</v>
      </c>
      <c r="P74" s="137" t="s">
        <v>442</v>
      </c>
    </row>
    <row r="75" spans="2:16" s="23" customFormat="1" ht="21.75" customHeight="1">
      <c r="B75" s="107" t="s">
        <v>86</v>
      </c>
      <c r="C75" s="359" t="s">
        <v>322</v>
      </c>
      <c r="D75" s="359" t="s">
        <v>322</v>
      </c>
      <c r="E75" s="359" t="s">
        <v>322</v>
      </c>
      <c r="F75" s="359" t="s">
        <v>20</v>
      </c>
      <c r="G75" s="359" t="s">
        <v>20</v>
      </c>
      <c r="H75" s="359" t="s">
        <v>20</v>
      </c>
      <c r="I75" s="359">
        <v>2753</v>
      </c>
      <c r="J75" s="505" t="s">
        <v>59</v>
      </c>
      <c r="K75" s="261" t="s">
        <v>355</v>
      </c>
      <c r="N75" s="107" t="s">
        <v>412</v>
      </c>
      <c r="O75" s="136" t="s">
        <v>59</v>
      </c>
      <c r="P75" s="137" t="s">
        <v>442</v>
      </c>
    </row>
    <row r="76" spans="2:16" s="23" customFormat="1" ht="16.5">
      <c r="B76" s="107" t="s">
        <v>326</v>
      </c>
      <c r="C76" s="359" t="s">
        <v>322</v>
      </c>
      <c r="D76" s="359">
        <v>2868</v>
      </c>
      <c r="E76" s="359" t="s">
        <v>322</v>
      </c>
      <c r="F76" s="359" t="s">
        <v>20</v>
      </c>
      <c r="G76" s="359" t="s">
        <v>20</v>
      </c>
      <c r="H76" s="359" t="s">
        <v>20</v>
      </c>
      <c r="I76" s="359" t="s">
        <v>20</v>
      </c>
      <c r="J76" s="359" t="s">
        <v>20</v>
      </c>
      <c r="K76" s="261" t="s">
        <v>355</v>
      </c>
      <c r="N76" s="107" t="s">
        <v>326</v>
      </c>
      <c r="O76" s="136" t="s">
        <v>59</v>
      </c>
      <c r="P76" s="137" t="s">
        <v>442</v>
      </c>
    </row>
    <row r="77" spans="2:16" s="23" customFormat="1" ht="30" customHeight="1">
      <c r="B77" s="106" t="s">
        <v>54</v>
      </c>
      <c r="C77" s="138">
        <v>-112737</v>
      </c>
      <c r="D77" s="138">
        <v>-453468</v>
      </c>
      <c r="E77" s="138">
        <v>-29384</v>
      </c>
      <c r="F77" s="138">
        <v>-32012</v>
      </c>
      <c r="G77" s="138">
        <v>-28962</v>
      </c>
      <c r="H77" s="138">
        <v>-37691</v>
      </c>
      <c r="I77" s="138">
        <v>-35993</v>
      </c>
      <c r="J77" s="509">
        <v>-25082</v>
      </c>
      <c r="K77" s="517">
        <v>-15014</v>
      </c>
      <c r="N77" s="106" t="s">
        <v>413</v>
      </c>
      <c r="O77" s="138">
        <v>-5715</v>
      </c>
      <c r="P77" s="653">
        <v>-13143</v>
      </c>
    </row>
    <row r="78" spans="2:16" s="23" customFormat="1" ht="30.75">
      <c r="B78" s="459" t="s">
        <v>211</v>
      </c>
      <c r="C78" s="133">
        <v>-4999</v>
      </c>
      <c r="D78" s="133">
        <v>-98113</v>
      </c>
      <c r="E78" s="133">
        <v>-1723</v>
      </c>
      <c r="F78" s="133">
        <v>-2144</v>
      </c>
      <c r="G78" s="133">
        <v>-1473</v>
      </c>
      <c r="H78" s="133">
        <v>-542</v>
      </c>
      <c r="I78" s="133">
        <v>-448</v>
      </c>
      <c r="J78" s="507">
        <v>-483</v>
      </c>
      <c r="K78" s="267">
        <v>-824</v>
      </c>
      <c r="N78" s="648" t="s">
        <v>414</v>
      </c>
      <c r="O78" s="133">
        <v>-205</v>
      </c>
      <c r="P78" s="139">
        <v>-180</v>
      </c>
    </row>
    <row r="79" spans="2:16" s="23" customFormat="1" ht="21.75" customHeight="1">
      <c r="B79" s="107" t="s">
        <v>212</v>
      </c>
      <c r="C79" s="136" t="s">
        <v>322</v>
      </c>
      <c r="D79" s="136" t="s">
        <v>322</v>
      </c>
      <c r="E79" s="136" t="s">
        <v>322</v>
      </c>
      <c r="F79" s="359" t="s">
        <v>20</v>
      </c>
      <c r="G79" s="359" t="s">
        <v>20</v>
      </c>
      <c r="H79" s="359" t="s">
        <v>20</v>
      </c>
      <c r="I79" s="359" t="s">
        <v>20</v>
      </c>
      <c r="J79" s="534">
        <v>-835</v>
      </c>
      <c r="K79" s="261">
        <v>-18</v>
      </c>
      <c r="N79" s="643" t="s">
        <v>415</v>
      </c>
      <c r="O79" s="136" t="s">
        <v>59</v>
      </c>
      <c r="P79" s="137" t="s">
        <v>442</v>
      </c>
    </row>
    <row r="80" spans="2:16" s="23" customFormat="1" ht="16.5">
      <c r="B80" s="107" t="s">
        <v>213</v>
      </c>
      <c r="C80" s="136" t="s">
        <v>322</v>
      </c>
      <c r="D80" s="136" t="s">
        <v>322</v>
      </c>
      <c r="E80" s="136">
        <v>-2022</v>
      </c>
      <c r="F80" s="136">
        <v>-3393</v>
      </c>
      <c r="G80" s="136">
        <v>-6994</v>
      </c>
      <c r="H80" s="136">
        <v>-12151</v>
      </c>
      <c r="I80" s="136">
        <v>-9402</v>
      </c>
      <c r="J80" s="505">
        <v>-9687</v>
      </c>
      <c r="K80" s="261">
        <v>-6101</v>
      </c>
      <c r="N80" s="643" t="s">
        <v>416</v>
      </c>
      <c r="O80" s="136">
        <v>-539</v>
      </c>
      <c r="P80" s="137">
        <v>-364</v>
      </c>
    </row>
    <row r="81" spans="2:16" s="23" customFormat="1" ht="21.75" customHeight="1">
      <c r="B81" s="107" t="s">
        <v>214</v>
      </c>
      <c r="C81" s="136">
        <v>-6603</v>
      </c>
      <c r="D81" s="136">
        <v>-12916</v>
      </c>
      <c r="E81" s="136">
        <v>-3367</v>
      </c>
      <c r="F81" s="136">
        <v>-293</v>
      </c>
      <c r="G81" s="136">
        <v>-659</v>
      </c>
      <c r="H81" s="136">
        <v>-561</v>
      </c>
      <c r="I81" s="136">
        <v>-1167</v>
      </c>
      <c r="J81" s="505">
        <v>-127</v>
      </c>
      <c r="K81" s="261">
        <v>-122</v>
      </c>
      <c r="N81" s="643" t="s">
        <v>417</v>
      </c>
      <c r="O81" s="136">
        <v>-28</v>
      </c>
      <c r="P81" s="137">
        <v>-28</v>
      </c>
    </row>
    <row r="82" spans="2:16" s="23" customFormat="1" ht="30.75">
      <c r="B82" s="107" t="s">
        <v>215</v>
      </c>
      <c r="C82" s="136" t="s">
        <v>322</v>
      </c>
      <c r="D82" s="136" t="s">
        <v>322</v>
      </c>
      <c r="E82" s="136">
        <v>-1238</v>
      </c>
      <c r="F82" s="136">
        <v>-9</v>
      </c>
      <c r="G82" s="136">
        <v>-2</v>
      </c>
      <c r="H82" s="505">
        <v>-1E-06</v>
      </c>
      <c r="I82" s="136">
        <v>-1</v>
      </c>
      <c r="J82" s="505">
        <v>-1E-06</v>
      </c>
      <c r="K82" s="261">
        <v>-5</v>
      </c>
      <c r="N82" s="643" t="s">
        <v>418</v>
      </c>
      <c r="O82" s="136">
        <v>-5</v>
      </c>
      <c r="P82" s="137" t="s">
        <v>442</v>
      </c>
    </row>
    <row r="83" spans="2:16" s="23" customFormat="1" ht="16.5">
      <c r="B83" s="107" t="s">
        <v>216</v>
      </c>
      <c r="C83" s="136">
        <v>-8998</v>
      </c>
      <c r="D83" s="136">
        <v>-13415</v>
      </c>
      <c r="E83" s="136">
        <v>-950</v>
      </c>
      <c r="F83" s="136">
        <v>-3957</v>
      </c>
      <c r="G83" s="136">
        <v>-6085</v>
      </c>
      <c r="H83" s="136">
        <v>-15132</v>
      </c>
      <c r="I83" s="136">
        <v>-16543</v>
      </c>
      <c r="J83" s="505">
        <v>-801</v>
      </c>
      <c r="K83" s="261">
        <v>-2640</v>
      </c>
      <c r="N83" s="643" t="s">
        <v>419</v>
      </c>
      <c r="O83" s="136">
        <v>-2567</v>
      </c>
      <c r="P83" s="137">
        <v>-11734</v>
      </c>
    </row>
    <row r="84" spans="2:16" s="23" customFormat="1" ht="21.75" customHeight="1">
      <c r="B84" s="107" t="s">
        <v>328</v>
      </c>
      <c r="C84" s="136" t="s">
        <v>322</v>
      </c>
      <c r="D84" s="136">
        <v>-24650</v>
      </c>
      <c r="E84" s="136" t="s">
        <v>322</v>
      </c>
      <c r="F84" s="136" t="s">
        <v>20</v>
      </c>
      <c r="G84" s="136" t="s">
        <v>20</v>
      </c>
      <c r="H84" s="136" t="s">
        <v>20</v>
      </c>
      <c r="I84" s="136" t="s">
        <v>20</v>
      </c>
      <c r="J84" s="136" t="s">
        <v>20</v>
      </c>
      <c r="K84" s="261" t="s">
        <v>355</v>
      </c>
      <c r="N84" s="107" t="s">
        <v>328</v>
      </c>
      <c r="O84" s="136" t="s">
        <v>59</v>
      </c>
      <c r="P84" s="137" t="s">
        <v>442</v>
      </c>
    </row>
    <row r="85" spans="2:16" s="23" customFormat="1" ht="21.75" customHeight="1">
      <c r="B85" s="107" t="s">
        <v>217</v>
      </c>
      <c r="C85" s="136" t="s">
        <v>322</v>
      </c>
      <c r="D85" s="136" t="s">
        <v>322</v>
      </c>
      <c r="E85" s="136">
        <v>-2954</v>
      </c>
      <c r="F85" s="136">
        <v>-150</v>
      </c>
      <c r="G85" s="136">
        <v>-26</v>
      </c>
      <c r="H85" s="136">
        <v>-80</v>
      </c>
      <c r="I85" s="136">
        <v>-216</v>
      </c>
      <c r="J85" s="505">
        <v>-922</v>
      </c>
      <c r="K85" s="261">
        <v>-205</v>
      </c>
      <c r="N85" s="643" t="s">
        <v>420</v>
      </c>
      <c r="O85" s="136">
        <v>-176</v>
      </c>
      <c r="P85" s="137">
        <v>-17</v>
      </c>
    </row>
    <row r="86" spans="2:16" s="23" customFormat="1" ht="30.75">
      <c r="B86" s="107" t="s">
        <v>218</v>
      </c>
      <c r="C86" s="136">
        <v>-34635</v>
      </c>
      <c r="D86" s="136">
        <v>-62265</v>
      </c>
      <c r="E86" s="136">
        <v>-11645</v>
      </c>
      <c r="F86" s="136">
        <v>-20059</v>
      </c>
      <c r="G86" s="136">
        <v>-9107</v>
      </c>
      <c r="H86" s="136">
        <v>-3752</v>
      </c>
      <c r="I86" s="136">
        <v>-7968</v>
      </c>
      <c r="J86" s="505">
        <v>-4855</v>
      </c>
      <c r="K86" s="261">
        <v>-2648</v>
      </c>
      <c r="N86" s="643" t="s">
        <v>421</v>
      </c>
      <c r="O86" s="136">
        <v>-2193</v>
      </c>
      <c r="P86" s="137">
        <v>-237</v>
      </c>
    </row>
    <row r="87" spans="2:16" s="23" customFormat="1" ht="21.75" customHeight="1">
      <c r="B87" s="107" t="s">
        <v>219</v>
      </c>
      <c r="C87" s="136">
        <v>-6633</v>
      </c>
      <c r="D87" s="136">
        <v>-224119</v>
      </c>
      <c r="E87" s="136">
        <v>-5482</v>
      </c>
      <c r="F87" s="136">
        <v>-1380</v>
      </c>
      <c r="G87" s="136">
        <v>-4613</v>
      </c>
      <c r="H87" s="136">
        <v>-47</v>
      </c>
      <c r="I87" s="136">
        <v>-245</v>
      </c>
      <c r="J87" s="505">
        <v>-5097</v>
      </c>
      <c r="K87" s="261" t="s">
        <v>355</v>
      </c>
      <c r="N87" s="643" t="s">
        <v>422</v>
      </c>
      <c r="O87" s="136" t="s">
        <v>59</v>
      </c>
      <c r="P87" s="137" t="s">
        <v>442</v>
      </c>
    </row>
    <row r="88" spans="2:16" s="23" customFormat="1" ht="16.5">
      <c r="B88" s="107" t="s">
        <v>329</v>
      </c>
      <c r="C88" s="136" t="s">
        <v>322</v>
      </c>
      <c r="D88" s="136">
        <v>-17986</v>
      </c>
      <c r="E88" s="136" t="s">
        <v>322</v>
      </c>
      <c r="F88" s="136" t="s">
        <v>20</v>
      </c>
      <c r="G88" s="136" t="s">
        <v>20</v>
      </c>
      <c r="H88" s="136" t="s">
        <v>20</v>
      </c>
      <c r="I88" s="136" t="s">
        <v>20</v>
      </c>
      <c r="J88" s="136" t="s">
        <v>20</v>
      </c>
      <c r="K88" s="261" t="s">
        <v>20</v>
      </c>
      <c r="M88" s="22"/>
      <c r="N88" s="107" t="s">
        <v>329</v>
      </c>
      <c r="O88" s="136" t="s">
        <v>59</v>
      </c>
      <c r="P88" s="137" t="s">
        <v>442</v>
      </c>
    </row>
    <row r="89" spans="2:16" s="23" customFormat="1" ht="21.75" customHeight="1">
      <c r="B89" s="107" t="s">
        <v>220</v>
      </c>
      <c r="C89" s="136" t="s">
        <v>322</v>
      </c>
      <c r="D89" s="136" t="s">
        <v>322</v>
      </c>
      <c r="E89" s="136" t="s">
        <v>322</v>
      </c>
      <c r="F89" s="136" t="s">
        <v>20</v>
      </c>
      <c r="G89" s="136" t="s">
        <v>20</v>
      </c>
      <c r="H89" s="136">
        <v>-5421</v>
      </c>
      <c r="I89" s="136" t="s">
        <v>59</v>
      </c>
      <c r="J89" s="505" t="s">
        <v>59</v>
      </c>
      <c r="K89" s="261" t="s">
        <v>20</v>
      </c>
      <c r="N89" s="643" t="s">
        <v>423</v>
      </c>
      <c r="O89" s="136" t="s">
        <v>59</v>
      </c>
      <c r="P89" s="137" t="s">
        <v>442</v>
      </c>
    </row>
    <row r="90" spans="2:16" s="23" customFormat="1" ht="21.75" customHeight="1">
      <c r="B90" s="107" t="s">
        <v>221</v>
      </c>
      <c r="C90" s="136">
        <v>-7050</v>
      </c>
      <c r="D90" s="136" t="s">
        <v>322</v>
      </c>
      <c r="E90" s="136" t="s">
        <v>322</v>
      </c>
      <c r="F90" s="136">
        <v>-160</v>
      </c>
      <c r="G90" s="136" t="s">
        <v>20</v>
      </c>
      <c r="H90" s="136" t="s">
        <v>20</v>
      </c>
      <c r="I90" s="136" t="s">
        <v>59</v>
      </c>
      <c r="J90" s="505" t="s">
        <v>59</v>
      </c>
      <c r="K90" s="261" t="s">
        <v>20</v>
      </c>
      <c r="M90" s="1"/>
      <c r="N90" s="643" t="s">
        <v>424</v>
      </c>
      <c r="O90" s="136" t="s">
        <v>59</v>
      </c>
      <c r="P90" s="137" t="s">
        <v>442</v>
      </c>
    </row>
    <row r="91" spans="2:16" s="23" customFormat="1" ht="21.75" customHeight="1">
      <c r="B91" s="107" t="s">
        <v>222</v>
      </c>
      <c r="C91" s="136" t="s">
        <v>322</v>
      </c>
      <c r="D91" s="136" t="s">
        <v>322</v>
      </c>
      <c r="E91" s="136" t="s">
        <v>322</v>
      </c>
      <c r="F91" s="136">
        <v>-463</v>
      </c>
      <c r="G91" s="136" t="s">
        <v>20</v>
      </c>
      <c r="H91" s="136" t="s">
        <v>20</v>
      </c>
      <c r="I91" s="136" t="s">
        <v>59</v>
      </c>
      <c r="J91" s="505" t="s">
        <v>59</v>
      </c>
      <c r="K91" s="261" t="s">
        <v>20</v>
      </c>
      <c r="M91" s="1"/>
      <c r="N91" s="643" t="s">
        <v>425</v>
      </c>
      <c r="O91" s="136" t="s">
        <v>59</v>
      </c>
      <c r="P91" s="137" t="s">
        <v>442</v>
      </c>
    </row>
    <row r="92" spans="2:16" s="23" customFormat="1" ht="30.75">
      <c r="B92" s="92" t="s">
        <v>77</v>
      </c>
      <c r="C92" s="136" t="s">
        <v>322</v>
      </c>
      <c r="D92" s="136" t="s">
        <v>322</v>
      </c>
      <c r="E92" s="136" t="s">
        <v>322</v>
      </c>
      <c r="F92" s="439" t="s">
        <v>223</v>
      </c>
      <c r="G92" s="439" t="s">
        <v>223</v>
      </c>
      <c r="H92" s="439" t="s">
        <v>223</v>
      </c>
      <c r="I92" s="439" t="s">
        <v>223</v>
      </c>
      <c r="J92" s="529">
        <v>-960</v>
      </c>
      <c r="K92" s="261" t="s">
        <v>20</v>
      </c>
      <c r="M92" s="1"/>
      <c r="N92" s="92" t="s">
        <v>426</v>
      </c>
      <c r="O92" s="136" t="s">
        <v>59</v>
      </c>
      <c r="P92" s="137" t="s">
        <v>20</v>
      </c>
    </row>
    <row r="93" spans="1:16" ht="21.75" customHeight="1">
      <c r="A93" s="23"/>
      <c r="B93" s="469" t="s">
        <v>87</v>
      </c>
      <c r="C93" s="136" t="s">
        <v>322</v>
      </c>
      <c r="D93" s="136" t="s">
        <v>322</v>
      </c>
      <c r="E93" s="136" t="s">
        <v>322</v>
      </c>
      <c r="F93" s="359" t="s">
        <v>223</v>
      </c>
      <c r="G93" s="359" t="s">
        <v>223</v>
      </c>
      <c r="H93" s="359" t="s">
        <v>223</v>
      </c>
      <c r="I93" s="359" t="s">
        <v>223</v>
      </c>
      <c r="J93" s="505">
        <v>-1311</v>
      </c>
      <c r="K93" s="261" t="s">
        <v>20</v>
      </c>
      <c r="L93" s="23"/>
      <c r="N93" s="107" t="s">
        <v>87</v>
      </c>
      <c r="O93" s="136" t="s">
        <v>59</v>
      </c>
      <c r="P93" s="137" t="s">
        <v>442</v>
      </c>
    </row>
    <row r="94" spans="1:16" ht="21.75" customHeight="1">
      <c r="A94" s="23"/>
      <c r="B94" s="107" t="s">
        <v>351</v>
      </c>
      <c r="C94" s="136">
        <v>-28338</v>
      </c>
      <c r="D94" s="136" t="s">
        <v>322</v>
      </c>
      <c r="E94" s="136" t="s">
        <v>322</v>
      </c>
      <c r="F94" s="136" t="s">
        <v>20</v>
      </c>
      <c r="G94" s="136" t="s">
        <v>20</v>
      </c>
      <c r="H94" s="136" t="s">
        <v>20</v>
      </c>
      <c r="I94" s="136" t="s">
        <v>20</v>
      </c>
      <c r="J94" s="136" t="s">
        <v>20</v>
      </c>
      <c r="K94" s="261" t="s">
        <v>20</v>
      </c>
      <c r="L94" s="23"/>
      <c r="N94" s="107" t="s">
        <v>351</v>
      </c>
      <c r="O94" s="136" t="s">
        <v>59</v>
      </c>
      <c r="P94" s="137" t="s">
        <v>442</v>
      </c>
    </row>
    <row r="95" spans="1:16" ht="30.75" customHeight="1">
      <c r="A95" s="23"/>
      <c r="B95" s="92" t="s">
        <v>352</v>
      </c>
      <c r="C95" s="148">
        <v>-15271</v>
      </c>
      <c r="D95" s="136" t="s">
        <v>322</v>
      </c>
      <c r="E95" s="136" t="s">
        <v>322</v>
      </c>
      <c r="F95" s="136" t="s">
        <v>20</v>
      </c>
      <c r="G95" s="136" t="s">
        <v>20</v>
      </c>
      <c r="H95" s="136" t="s">
        <v>20</v>
      </c>
      <c r="I95" s="136" t="s">
        <v>20</v>
      </c>
      <c r="J95" s="136" t="s">
        <v>20</v>
      </c>
      <c r="K95" s="261" t="s">
        <v>20</v>
      </c>
      <c r="L95" s="23"/>
      <c r="N95" s="92" t="s">
        <v>352</v>
      </c>
      <c r="O95" s="136" t="s">
        <v>59</v>
      </c>
      <c r="P95" s="137" t="s">
        <v>442</v>
      </c>
    </row>
    <row r="96" spans="1:16" ht="30.75" customHeight="1">
      <c r="A96" s="23"/>
      <c r="B96" s="623" t="s">
        <v>327</v>
      </c>
      <c r="C96" s="148">
        <v>-206</v>
      </c>
      <c r="D96" s="136" t="s">
        <v>322</v>
      </c>
      <c r="E96" s="136" t="s">
        <v>322</v>
      </c>
      <c r="F96" s="136" t="s">
        <v>20</v>
      </c>
      <c r="G96" s="136" t="s">
        <v>20</v>
      </c>
      <c r="H96" s="136" t="s">
        <v>20</v>
      </c>
      <c r="I96" s="136" t="s">
        <v>20</v>
      </c>
      <c r="J96" s="136" t="s">
        <v>20</v>
      </c>
      <c r="K96" s="261" t="s">
        <v>20</v>
      </c>
      <c r="L96" s="23"/>
      <c r="N96" s="458" t="s">
        <v>327</v>
      </c>
      <c r="O96" s="136" t="s">
        <v>59</v>
      </c>
      <c r="P96" s="137" t="s">
        <v>442</v>
      </c>
    </row>
    <row r="97" spans="1:16" ht="21.75" customHeight="1">
      <c r="A97" s="23"/>
      <c r="B97" s="469" t="s">
        <v>359</v>
      </c>
      <c r="C97" s="136" t="s">
        <v>20</v>
      </c>
      <c r="D97" s="136" t="s">
        <v>20</v>
      </c>
      <c r="E97" s="136" t="s">
        <v>20</v>
      </c>
      <c r="F97" s="136" t="s">
        <v>20</v>
      </c>
      <c r="G97" s="136" t="s">
        <v>20</v>
      </c>
      <c r="H97" s="136" t="s">
        <v>20</v>
      </c>
      <c r="I97" s="136" t="s">
        <v>20</v>
      </c>
      <c r="J97" s="136" t="s">
        <v>20</v>
      </c>
      <c r="K97" s="261">
        <v>-2348</v>
      </c>
      <c r="L97" s="23"/>
      <c r="N97" s="107" t="s">
        <v>359</v>
      </c>
      <c r="O97" s="136" t="s">
        <v>59</v>
      </c>
      <c r="P97" s="137">
        <v>-582</v>
      </c>
    </row>
    <row r="98" spans="1:16" ht="21.75" customHeight="1" thickBot="1">
      <c r="A98" s="23"/>
      <c r="B98" s="469" t="s">
        <v>360</v>
      </c>
      <c r="C98" s="136" t="s">
        <v>20</v>
      </c>
      <c r="D98" s="136" t="s">
        <v>20</v>
      </c>
      <c r="E98" s="136" t="s">
        <v>20</v>
      </c>
      <c r="F98" s="136" t="s">
        <v>20</v>
      </c>
      <c r="G98" s="136" t="s">
        <v>20</v>
      </c>
      <c r="H98" s="136" t="s">
        <v>20</v>
      </c>
      <c r="I98" s="136" t="s">
        <v>20</v>
      </c>
      <c r="J98" s="136" t="s">
        <v>20</v>
      </c>
      <c r="K98" s="519">
        <v>-99</v>
      </c>
      <c r="L98" s="23"/>
      <c r="N98" s="107" t="s">
        <v>360</v>
      </c>
      <c r="O98" s="136" t="s">
        <v>59</v>
      </c>
      <c r="P98" s="137" t="s">
        <v>442</v>
      </c>
    </row>
    <row r="99" spans="1:16" ht="21.75" customHeight="1" thickTop="1">
      <c r="A99" s="23"/>
      <c r="B99" s="108" t="s">
        <v>88</v>
      </c>
      <c r="C99" s="149">
        <v>-90563</v>
      </c>
      <c r="D99" s="149">
        <v>-438167</v>
      </c>
      <c r="E99" s="149">
        <v>-9358</v>
      </c>
      <c r="F99" s="149">
        <v>-1449</v>
      </c>
      <c r="G99" s="149">
        <v>-13135</v>
      </c>
      <c r="H99" s="149">
        <v>3434</v>
      </c>
      <c r="I99" s="149">
        <v>5192</v>
      </c>
      <c r="J99" s="535">
        <v>-6004</v>
      </c>
      <c r="K99" s="537">
        <v>-775</v>
      </c>
      <c r="L99" s="23"/>
      <c r="N99" s="108" t="s">
        <v>427</v>
      </c>
      <c r="O99" s="149">
        <v>-260</v>
      </c>
      <c r="P99" s="698">
        <v>-6273</v>
      </c>
    </row>
  </sheetData>
  <sheetProtection/>
  <mergeCells count="33">
    <mergeCell ref="C4:C5"/>
    <mergeCell ref="D4:D5"/>
    <mergeCell ref="E4:E5"/>
    <mergeCell ref="E42:E43"/>
    <mergeCell ref="B42:B43"/>
    <mergeCell ref="K4:K5"/>
    <mergeCell ref="B61:B62"/>
    <mergeCell ref="F61:F62"/>
    <mergeCell ref="J61:J62"/>
    <mergeCell ref="C42:C43"/>
    <mergeCell ref="D42:D43"/>
    <mergeCell ref="B4:B5"/>
    <mergeCell ref="C61:C62"/>
    <mergeCell ref="D61:D62"/>
    <mergeCell ref="E61:E62"/>
    <mergeCell ref="F4:F5"/>
    <mergeCell ref="K61:K62"/>
    <mergeCell ref="G61:G62"/>
    <mergeCell ref="J4:J5"/>
    <mergeCell ref="H61:H62"/>
    <mergeCell ref="I61:I62"/>
    <mergeCell ref="H4:H5"/>
    <mergeCell ref="I4:I5"/>
    <mergeCell ref="G4:G5"/>
    <mergeCell ref="N61:N62"/>
    <mergeCell ref="O61:O62"/>
    <mergeCell ref="P61:P62"/>
    <mergeCell ref="N4:N5"/>
    <mergeCell ref="O4:O5"/>
    <mergeCell ref="P4:P5"/>
    <mergeCell ref="N42:N43"/>
    <mergeCell ref="O42:O43"/>
    <mergeCell ref="P42:P43"/>
  </mergeCells>
  <printOptions horizontalCentered="1"/>
  <pageMargins left="0.3937007874015748" right="0.4330708661417323" top="0.7874015748031497" bottom="0.3937007874015748" header="0.2755905511811024" footer="0.35433070866141736"/>
  <pageSetup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7"/>
  <sheetViews>
    <sheetView showGridLines="0" view="pageBreakPreview" zoomScale="60" zoomScaleNormal="70" zoomScalePageLayoutView="0" workbookViewId="0" topLeftCell="A1">
      <pane xSplit="2" topLeftCell="C1" activePane="topRight" state="frozen"/>
      <selection pane="topLeft" activeCell="R8" sqref="R8"/>
      <selection pane="topRight" activeCell="A1" sqref="A1"/>
    </sheetView>
  </sheetViews>
  <sheetFormatPr defaultColWidth="9.00390625" defaultRowHeight="13.5"/>
  <cols>
    <col min="1" max="1" width="3.625" style="32" customWidth="1"/>
    <col min="2" max="2" width="49.25390625" style="27" customWidth="1"/>
    <col min="3" max="18" width="19.125" style="204" customWidth="1"/>
    <col min="19" max="19" width="19.125" style="151" customWidth="1"/>
    <col min="20" max="34" width="19.125" style="152" customWidth="1"/>
    <col min="35" max="41" width="19.125" style="68" customWidth="1"/>
    <col min="42" max="72" width="9.00390625" style="68" customWidth="1"/>
    <col min="73" max="16384" width="9.00390625" style="32" customWidth="1"/>
  </cols>
  <sheetData>
    <row r="1" spans="1:41" ht="38.25" customHeight="1">
      <c r="A1" s="84" t="s">
        <v>254</v>
      </c>
      <c r="B1" s="9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U1" s="153"/>
      <c r="W1" s="153"/>
      <c r="X1" s="154"/>
      <c r="Z1" s="155"/>
      <c r="AB1" s="155"/>
      <c r="AH1" s="154"/>
      <c r="AI1" s="154"/>
      <c r="AJ1" s="154"/>
      <c r="AK1" s="154"/>
      <c r="AL1" s="154"/>
      <c r="AN1" s="638" t="s">
        <v>428</v>
      </c>
      <c r="AO1" s="32"/>
    </row>
    <row r="2" spans="2:68" s="70" customFormat="1" ht="39" customHeight="1">
      <c r="B2" s="82"/>
      <c r="C2" s="728" t="s">
        <v>331</v>
      </c>
      <c r="D2" s="728"/>
      <c r="E2" s="728"/>
      <c r="F2" s="728"/>
      <c r="G2" s="729" t="s">
        <v>330</v>
      </c>
      <c r="H2" s="728"/>
      <c r="I2" s="728"/>
      <c r="J2" s="730"/>
      <c r="K2" s="729" t="s">
        <v>321</v>
      </c>
      <c r="L2" s="728"/>
      <c r="M2" s="728"/>
      <c r="N2" s="730"/>
      <c r="O2" s="729" t="s">
        <v>89</v>
      </c>
      <c r="P2" s="728"/>
      <c r="Q2" s="728"/>
      <c r="R2" s="730"/>
      <c r="S2" s="729" t="s">
        <v>90</v>
      </c>
      <c r="T2" s="728"/>
      <c r="U2" s="728"/>
      <c r="V2" s="730"/>
      <c r="W2" s="729" t="s">
        <v>91</v>
      </c>
      <c r="X2" s="728"/>
      <c r="Y2" s="728"/>
      <c r="Z2" s="730"/>
      <c r="AA2" s="726" t="s">
        <v>92</v>
      </c>
      <c r="AB2" s="731"/>
      <c r="AC2" s="731"/>
      <c r="AD2" s="732"/>
      <c r="AE2" s="733" t="s">
        <v>93</v>
      </c>
      <c r="AF2" s="733"/>
      <c r="AG2" s="733"/>
      <c r="AH2" s="734"/>
      <c r="AI2" s="726" t="s">
        <v>98</v>
      </c>
      <c r="AJ2" s="731"/>
      <c r="AK2" s="731"/>
      <c r="AL2" s="732"/>
      <c r="AM2" s="726" t="s">
        <v>430</v>
      </c>
      <c r="AN2" s="727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</row>
    <row r="3" spans="2:68" s="72" customFormat="1" ht="39" customHeight="1">
      <c r="B3" s="83"/>
      <c r="C3" s="159" t="s">
        <v>38</v>
      </c>
      <c r="D3" s="157" t="s">
        <v>95</v>
      </c>
      <c r="E3" s="157" t="s">
        <v>96</v>
      </c>
      <c r="F3" s="156" t="s">
        <v>97</v>
      </c>
      <c r="G3" s="159" t="s">
        <v>38</v>
      </c>
      <c r="H3" s="157" t="s">
        <v>95</v>
      </c>
      <c r="I3" s="157" t="s">
        <v>96</v>
      </c>
      <c r="J3" s="499" t="s">
        <v>97</v>
      </c>
      <c r="K3" s="159" t="s">
        <v>38</v>
      </c>
      <c r="L3" s="157" t="s">
        <v>95</v>
      </c>
      <c r="M3" s="157" t="s">
        <v>96</v>
      </c>
      <c r="N3" s="499" t="s">
        <v>97</v>
      </c>
      <c r="O3" s="159" t="s">
        <v>94</v>
      </c>
      <c r="P3" s="157" t="s">
        <v>95</v>
      </c>
      <c r="Q3" s="157" t="s">
        <v>96</v>
      </c>
      <c r="R3" s="156" t="s">
        <v>97</v>
      </c>
      <c r="S3" s="159" t="s">
        <v>94</v>
      </c>
      <c r="T3" s="157" t="s">
        <v>95</v>
      </c>
      <c r="U3" s="157" t="s">
        <v>96</v>
      </c>
      <c r="V3" s="158" t="s">
        <v>97</v>
      </c>
      <c r="W3" s="159" t="s">
        <v>94</v>
      </c>
      <c r="X3" s="157" t="s">
        <v>95</v>
      </c>
      <c r="Y3" s="157" t="s">
        <v>96</v>
      </c>
      <c r="Z3" s="158" t="s">
        <v>97</v>
      </c>
      <c r="AA3" s="308" t="s">
        <v>94</v>
      </c>
      <c r="AB3" s="346" t="s">
        <v>95</v>
      </c>
      <c r="AC3" s="363" t="s">
        <v>96</v>
      </c>
      <c r="AD3" s="362" t="s">
        <v>97</v>
      </c>
      <c r="AE3" s="384" t="s">
        <v>94</v>
      </c>
      <c r="AF3" s="363" t="s">
        <v>95</v>
      </c>
      <c r="AG3" s="363" t="s">
        <v>96</v>
      </c>
      <c r="AH3" s="362" t="s">
        <v>97</v>
      </c>
      <c r="AI3" s="308" t="s">
        <v>38</v>
      </c>
      <c r="AJ3" s="438" t="s">
        <v>95</v>
      </c>
      <c r="AK3" s="346" t="s">
        <v>174</v>
      </c>
      <c r="AL3" s="444" t="s">
        <v>97</v>
      </c>
      <c r="AM3" s="308" t="s">
        <v>429</v>
      </c>
      <c r="AN3" s="362" t="s">
        <v>439</v>
      </c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</row>
    <row r="4" spans="2:68" s="73" customFormat="1" ht="39" customHeight="1">
      <c r="B4" s="99" t="s">
        <v>28</v>
      </c>
      <c r="C4" s="163">
        <v>1523136</v>
      </c>
      <c r="D4" s="161">
        <v>1498906</v>
      </c>
      <c r="E4" s="161">
        <v>1387973</v>
      </c>
      <c r="F4" s="163">
        <v>1451722</v>
      </c>
      <c r="G4" s="160">
        <v>1214045</v>
      </c>
      <c r="H4" s="161">
        <v>1040170</v>
      </c>
      <c r="I4" s="161">
        <v>1154347</v>
      </c>
      <c r="J4" s="162">
        <v>1267341</v>
      </c>
      <c r="K4" s="160">
        <v>1130731</v>
      </c>
      <c r="L4" s="161">
        <f>2354027-K4</f>
        <v>1223296</v>
      </c>
      <c r="M4" s="161">
        <v>1332649</v>
      </c>
      <c r="N4" s="162">
        <v>1285383</v>
      </c>
      <c r="O4" s="309">
        <v>1227634</v>
      </c>
      <c r="P4" s="161">
        <v>1301610</v>
      </c>
      <c r="Q4" s="161">
        <v>1325425</v>
      </c>
      <c r="R4" s="163">
        <v>1363484</v>
      </c>
      <c r="S4" s="160">
        <v>1377294</v>
      </c>
      <c r="T4" s="161">
        <v>1425162</v>
      </c>
      <c r="U4" s="161">
        <v>1438351</v>
      </c>
      <c r="V4" s="162">
        <v>1530221</v>
      </c>
      <c r="W4" s="160">
        <v>1407178</v>
      </c>
      <c r="X4" s="161">
        <v>1497931</v>
      </c>
      <c r="Y4" s="161">
        <v>1305129</v>
      </c>
      <c r="Z4" s="162">
        <v>955944</v>
      </c>
      <c r="AA4" s="309">
        <v>897121</v>
      </c>
      <c r="AB4" s="347">
        <v>989277</v>
      </c>
      <c r="AC4" s="161">
        <v>982619</v>
      </c>
      <c r="AD4" s="162">
        <v>975401</v>
      </c>
      <c r="AE4" s="160">
        <v>958289</v>
      </c>
      <c r="AF4" s="161">
        <v>1006889</v>
      </c>
      <c r="AG4" s="161">
        <v>993726</v>
      </c>
      <c r="AH4" s="162">
        <v>1055735</v>
      </c>
      <c r="AI4" s="309">
        <v>1109645</v>
      </c>
      <c r="AJ4" s="163">
        <v>1086059</v>
      </c>
      <c r="AK4" s="347">
        <v>1104873</v>
      </c>
      <c r="AL4" s="488">
        <v>1193660</v>
      </c>
      <c r="AM4" s="309">
        <v>1001595</v>
      </c>
      <c r="AN4" s="162">
        <v>950975</v>
      </c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2:40" s="13" customFormat="1" ht="39" customHeight="1">
      <c r="B5" s="99" t="s">
        <v>29</v>
      </c>
      <c r="C5" s="167">
        <v>-1464505</v>
      </c>
      <c r="D5" s="161">
        <v>-1435213</v>
      </c>
      <c r="E5" s="165">
        <v>-1325579</v>
      </c>
      <c r="F5" s="163">
        <v>-1387417</v>
      </c>
      <c r="G5" s="164">
        <v>-1155248</v>
      </c>
      <c r="H5" s="161">
        <v>-979250</v>
      </c>
      <c r="I5" s="165">
        <v>-1095042</v>
      </c>
      <c r="J5" s="162">
        <v>-1202116</v>
      </c>
      <c r="K5" s="164">
        <v>-1075086</v>
      </c>
      <c r="L5" s="165">
        <f>-2235356-K5</f>
        <v>-1160270</v>
      </c>
      <c r="M5" s="165">
        <v>-1270556</v>
      </c>
      <c r="N5" s="166">
        <v>-1223980</v>
      </c>
      <c r="O5" s="310">
        <v>-1168993</v>
      </c>
      <c r="P5" s="165">
        <v>-1237665</v>
      </c>
      <c r="Q5" s="165">
        <v>-1262800</v>
      </c>
      <c r="R5" s="167">
        <v>-1294228</v>
      </c>
      <c r="S5" s="164">
        <v>-1312108</v>
      </c>
      <c r="T5" s="165">
        <v>-1356029</v>
      </c>
      <c r="U5" s="165">
        <v>-1371554</v>
      </c>
      <c r="V5" s="166">
        <v>-1453605</v>
      </c>
      <c r="W5" s="164">
        <v>-1338711</v>
      </c>
      <c r="X5" s="165">
        <v>-1422736</v>
      </c>
      <c r="Y5" s="165">
        <v>-1244990</v>
      </c>
      <c r="Z5" s="166">
        <v>-924127</v>
      </c>
      <c r="AA5" s="310">
        <v>-859540</v>
      </c>
      <c r="AB5" s="348">
        <v>-941747</v>
      </c>
      <c r="AC5" s="165">
        <v>-938567</v>
      </c>
      <c r="AD5" s="166">
        <v>-926361</v>
      </c>
      <c r="AE5" s="164">
        <v>-913520</v>
      </c>
      <c r="AF5" s="165">
        <v>-957988</v>
      </c>
      <c r="AG5" s="165">
        <v>-944853</v>
      </c>
      <c r="AH5" s="166">
        <v>-1005553</v>
      </c>
      <c r="AI5" s="310">
        <v>-1058994</v>
      </c>
      <c r="AJ5" s="167">
        <v>-1034501</v>
      </c>
      <c r="AK5" s="348">
        <v>-1050380</v>
      </c>
      <c r="AL5" s="489">
        <v>-1118796</v>
      </c>
      <c r="AM5" s="310">
        <v>-954277</v>
      </c>
      <c r="AN5" s="166">
        <v>-903459</v>
      </c>
    </row>
    <row r="6" spans="2:68" s="73" customFormat="1" ht="39" customHeight="1">
      <c r="B6" s="99" t="s">
        <v>44</v>
      </c>
      <c r="C6" s="167">
        <v>58631</v>
      </c>
      <c r="D6" s="161">
        <v>63692</v>
      </c>
      <c r="E6" s="165">
        <v>62394</v>
      </c>
      <c r="F6" s="163">
        <v>64305</v>
      </c>
      <c r="G6" s="164">
        <v>58797</v>
      </c>
      <c r="H6" s="161">
        <v>60920</v>
      </c>
      <c r="I6" s="165">
        <v>59305</v>
      </c>
      <c r="J6" s="162">
        <v>65225</v>
      </c>
      <c r="K6" s="164">
        <v>55645</v>
      </c>
      <c r="L6" s="165">
        <f>118670-K6</f>
        <v>63025</v>
      </c>
      <c r="M6" s="165">
        <v>62092</v>
      </c>
      <c r="N6" s="166">
        <v>61404</v>
      </c>
      <c r="O6" s="310">
        <v>58641</v>
      </c>
      <c r="P6" s="165">
        <v>63944</v>
      </c>
      <c r="Q6" s="165">
        <v>62624</v>
      </c>
      <c r="R6" s="167">
        <v>69257</v>
      </c>
      <c r="S6" s="164">
        <v>65186</v>
      </c>
      <c r="T6" s="165">
        <v>69132</v>
      </c>
      <c r="U6" s="165">
        <v>66797</v>
      </c>
      <c r="V6" s="166">
        <v>76617</v>
      </c>
      <c r="W6" s="164">
        <v>68466</v>
      </c>
      <c r="X6" s="165">
        <v>75194</v>
      </c>
      <c r="Y6" s="165">
        <v>60138</v>
      </c>
      <c r="Z6" s="166">
        <v>31820</v>
      </c>
      <c r="AA6" s="310">
        <v>37580</v>
      </c>
      <c r="AB6" s="348">
        <v>47529</v>
      </c>
      <c r="AC6" s="165">
        <v>44051</v>
      </c>
      <c r="AD6" s="166">
        <v>49043</v>
      </c>
      <c r="AE6" s="164">
        <v>44769</v>
      </c>
      <c r="AF6" s="165">
        <v>48900</v>
      </c>
      <c r="AG6" s="165">
        <v>48873</v>
      </c>
      <c r="AH6" s="166">
        <v>50183</v>
      </c>
      <c r="AI6" s="310">
        <v>50651</v>
      </c>
      <c r="AJ6" s="167">
        <v>51557</v>
      </c>
      <c r="AK6" s="348">
        <v>54494</v>
      </c>
      <c r="AL6" s="489">
        <v>74864</v>
      </c>
      <c r="AM6" s="310">
        <v>47317</v>
      </c>
      <c r="AN6" s="166">
        <v>47517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2:68" s="73" customFormat="1" ht="39" customHeight="1">
      <c r="B7" s="100" t="s">
        <v>30</v>
      </c>
      <c r="C7" s="171">
        <v>-47970</v>
      </c>
      <c r="D7" s="185">
        <v>-47747</v>
      </c>
      <c r="E7" s="169">
        <v>-43839</v>
      </c>
      <c r="F7" s="187">
        <v>-49518</v>
      </c>
      <c r="G7" s="168">
        <v>-43495</v>
      </c>
      <c r="H7" s="185">
        <v>-43288</v>
      </c>
      <c r="I7" s="169">
        <v>-42252</v>
      </c>
      <c r="J7" s="186">
        <v>-49690</v>
      </c>
      <c r="K7" s="168">
        <v>-39937</v>
      </c>
      <c r="L7" s="169">
        <f>-80771-K7</f>
        <v>-40834</v>
      </c>
      <c r="M7" s="169">
        <v>-40633</v>
      </c>
      <c r="N7" s="170">
        <v>-44560</v>
      </c>
      <c r="O7" s="311">
        <v>-40875</v>
      </c>
      <c r="P7" s="169">
        <v>-42389</v>
      </c>
      <c r="Q7" s="169">
        <v>-42282</v>
      </c>
      <c r="R7" s="171">
        <v>-50987</v>
      </c>
      <c r="S7" s="168">
        <v>-43311</v>
      </c>
      <c r="T7" s="169">
        <v>-45306</v>
      </c>
      <c r="U7" s="169">
        <v>-44323</v>
      </c>
      <c r="V7" s="170">
        <v>-52428</v>
      </c>
      <c r="W7" s="168">
        <v>-44916</v>
      </c>
      <c r="X7" s="169">
        <v>-48743</v>
      </c>
      <c r="Y7" s="169">
        <v>-45260</v>
      </c>
      <c r="Z7" s="170">
        <v>-44692</v>
      </c>
      <c r="AA7" s="311">
        <v>-40488</v>
      </c>
      <c r="AB7" s="349">
        <v>-39221</v>
      </c>
      <c r="AC7" s="169">
        <v>-38577</v>
      </c>
      <c r="AD7" s="170">
        <v>-43788</v>
      </c>
      <c r="AE7" s="168">
        <v>-38149</v>
      </c>
      <c r="AF7" s="169">
        <v>-38141</v>
      </c>
      <c r="AG7" s="169">
        <v>-38283</v>
      </c>
      <c r="AH7" s="170">
        <v>-40632</v>
      </c>
      <c r="AI7" s="311">
        <v>-39634</v>
      </c>
      <c r="AJ7" s="171">
        <v>-39850</v>
      </c>
      <c r="AK7" s="349">
        <v>-38613</v>
      </c>
      <c r="AL7" s="490">
        <v>-48947</v>
      </c>
      <c r="AM7" s="311">
        <v>-39514</v>
      </c>
      <c r="AN7" s="170">
        <v>-38508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2:68" s="73" customFormat="1" ht="39" customHeight="1">
      <c r="B8" s="99" t="s">
        <v>31</v>
      </c>
      <c r="C8" s="167">
        <v>10660</v>
      </c>
      <c r="D8" s="161">
        <v>15946</v>
      </c>
      <c r="E8" s="165">
        <v>18554</v>
      </c>
      <c r="F8" s="163">
        <v>14788</v>
      </c>
      <c r="G8" s="164">
        <v>15301</v>
      </c>
      <c r="H8" s="161">
        <v>17633</v>
      </c>
      <c r="I8" s="165">
        <v>17052</v>
      </c>
      <c r="J8" s="489">
        <v>15535</v>
      </c>
      <c r="K8" s="164">
        <v>15707</v>
      </c>
      <c r="L8" s="165">
        <f>37899-K8</f>
        <v>22192</v>
      </c>
      <c r="M8" s="165">
        <v>21458</v>
      </c>
      <c r="N8" s="166">
        <v>16845</v>
      </c>
      <c r="O8" s="310">
        <v>17765</v>
      </c>
      <c r="P8" s="165">
        <v>21556</v>
      </c>
      <c r="Q8" s="165">
        <v>20342</v>
      </c>
      <c r="R8" s="167">
        <v>18269</v>
      </c>
      <c r="S8" s="164">
        <v>21874</v>
      </c>
      <c r="T8" s="165">
        <v>23827</v>
      </c>
      <c r="U8" s="165">
        <v>22473</v>
      </c>
      <c r="V8" s="166">
        <v>24189</v>
      </c>
      <c r="W8" s="164">
        <v>23550</v>
      </c>
      <c r="X8" s="165">
        <v>26451</v>
      </c>
      <c r="Y8" s="165">
        <v>14877</v>
      </c>
      <c r="Z8" s="166">
        <v>-12872</v>
      </c>
      <c r="AA8" s="310">
        <v>-2907</v>
      </c>
      <c r="AB8" s="348">
        <v>8308</v>
      </c>
      <c r="AC8" s="165">
        <v>5474</v>
      </c>
      <c r="AD8" s="166">
        <v>5253</v>
      </c>
      <c r="AE8" s="164">
        <v>6619</v>
      </c>
      <c r="AF8" s="165">
        <v>10759</v>
      </c>
      <c r="AG8" s="165">
        <v>10589</v>
      </c>
      <c r="AH8" s="166">
        <v>9552</v>
      </c>
      <c r="AI8" s="310">
        <v>11016</v>
      </c>
      <c r="AJ8" s="167">
        <v>11707</v>
      </c>
      <c r="AK8" s="348">
        <v>15882</v>
      </c>
      <c r="AL8" s="489">
        <v>25917</v>
      </c>
      <c r="AM8" s="310">
        <v>7803</v>
      </c>
      <c r="AN8" s="166">
        <v>9009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2:40" s="13" customFormat="1" ht="39" customHeight="1">
      <c r="B9" s="472" t="s">
        <v>255</v>
      </c>
      <c r="C9" s="175">
        <v>12671</v>
      </c>
      <c r="D9" s="161">
        <v>15474</v>
      </c>
      <c r="E9" s="173">
        <v>11574</v>
      </c>
      <c r="F9" s="163">
        <v>18550</v>
      </c>
      <c r="G9" s="172">
        <v>13728</v>
      </c>
      <c r="H9" s="161">
        <v>9951</v>
      </c>
      <c r="I9" s="173">
        <v>11822</v>
      </c>
      <c r="J9" s="174">
        <v>16147</v>
      </c>
      <c r="K9" s="172">
        <v>18715</v>
      </c>
      <c r="L9" s="173">
        <f>34485-K9</f>
        <v>15770</v>
      </c>
      <c r="M9" s="173">
        <v>11863</v>
      </c>
      <c r="N9" s="174">
        <v>13370</v>
      </c>
      <c r="O9" s="312">
        <v>17301</v>
      </c>
      <c r="P9" s="173">
        <v>15099</v>
      </c>
      <c r="Q9" s="173">
        <v>12479</v>
      </c>
      <c r="R9" s="175">
        <v>17151</v>
      </c>
      <c r="S9" s="172">
        <v>17719</v>
      </c>
      <c r="T9" s="173">
        <v>15327</v>
      </c>
      <c r="U9" s="173">
        <v>12481</v>
      </c>
      <c r="V9" s="174">
        <v>15568</v>
      </c>
      <c r="W9" s="172">
        <v>15321</v>
      </c>
      <c r="X9" s="173">
        <v>12747</v>
      </c>
      <c r="Y9" s="173">
        <v>6168</v>
      </c>
      <c r="Z9" s="174">
        <v>5117</v>
      </c>
      <c r="AA9" s="312">
        <v>8476</v>
      </c>
      <c r="AB9" s="350">
        <v>10305</v>
      </c>
      <c r="AC9" s="173">
        <v>9089</v>
      </c>
      <c r="AD9" s="174">
        <v>9375</v>
      </c>
      <c r="AE9" s="172">
        <v>14841</v>
      </c>
      <c r="AF9" s="173">
        <v>10127</v>
      </c>
      <c r="AG9" s="173">
        <v>8749</v>
      </c>
      <c r="AH9" s="174">
        <v>10256</v>
      </c>
      <c r="AI9" s="312">
        <v>9668</v>
      </c>
      <c r="AJ9" s="175">
        <v>11661</v>
      </c>
      <c r="AK9" s="350">
        <v>4618</v>
      </c>
      <c r="AL9" s="491">
        <v>11195</v>
      </c>
      <c r="AM9" s="312">
        <v>7324</v>
      </c>
      <c r="AN9" s="174">
        <v>6961</v>
      </c>
    </row>
    <row r="10" spans="2:72" ht="39" customHeight="1">
      <c r="B10" s="473" t="s">
        <v>256</v>
      </c>
      <c r="C10" s="176">
        <v>6772</v>
      </c>
      <c r="D10" s="540">
        <v>6080</v>
      </c>
      <c r="E10" s="177">
        <v>5112</v>
      </c>
      <c r="F10" s="541">
        <v>6608</v>
      </c>
      <c r="G10" s="178">
        <v>4228</v>
      </c>
      <c r="H10" s="540">
        <v>4953</v>
      </c>
      <c r="I10" s="177">
        <v>3586</v>
      </c>
      <c r="J10" s="179">
        <v>5664</v>
      </c>
      <c r="K10" s="178">
        <v>3308</v>
      </c>
      <c r="L10" s="177">
        <f>6305-K10</f>
        <v>2997</v>
      </c>
      <c r="M10" s="177">
        <v>3229</v>
      </c>
      <c r="N10" s="179">
        <v>3679</v>
      </c>
      <c r="O10" s="313">
        <v>3243</v>
      </c>
      <c r="P10" s="177">
        <v>4064</v>
      </c>
      <c r="Q10" s="177">
        <v>3478</v>
      </c>
      <c r="R10" s="176">
        <v>4210</v>
      </c>
      <c r="S10" s="178">
        <v>3856</v>
      </c>
      <c r="T10" s="177">
        <v>3447</v>
      </c>
      <c r="U10" s="177">
        <v>2933</v>
      </c>
      <c r="V10" s="179">
        <v>3479</v>
      </c>
      <c r="W10" s="178">
        <v>3035</v>
      </c>
      <c r="X10" s="177">
        <v>2695</v>
      </c>
      <c r="Y10" s="177">
        <v>2103</v>
      </c>
      <c r="Z10" s="179">
        <v>1764</v>
      </c>
      <c r="AA10" s="313">
        <v>1475</v>
      </c>
      <c r="AB10" s="351">
        <v>1171</v>
      </c>
      <c r="AC10" s="177">
        <v>843</v>
      </c>
      <c r="AD10" s="179">
        <v>1143</v>
      </c>
      <c r="AE10" s="178">
        <v>999</v>
      </c>
      <c r="AF10" s="177">
        <v>1010</v>
      </c>
      <c r="AG10" s="177">
        <v>1279</v>
      </c>
      <c r="AH10" s="179">
        <v>1020</v>
      </c>
      <c r="AI10" s="313">
        <v>1089</v>
      </c>
      <c r="AJ10" s="176">
        <v>1230</v>
      </c>
      <c r="AK10" s="351">
        <v>1288</v>
      </c>
      <c r="AL10" s="492">
        <v>2387</v>
      </c>
      <c r="AM10" s="313">
        <v>1230</v>
      </c>
      <c r="AN10" s="179">
        <v>1298</v>
      </c>
      <c r="BQ10" s="32"/>
      <c r="BR10" s="32"/>
      <c r="BS10" s="32"/>
      <c r="BT10" s="32"/>
    </row>
    <row r="11" spans="2:68" s="73" customFormat="1" ht="39" customHeight="1">
      <c r="B11" s="101" t="s">
        <v>257</v>
      </c>
      <c r="C11" s="180">
        <v>1224</v>
      </c>
      <c r="D11" s="542">
        <v>823</v>
      </c>
      <c r="E11" s="181">
        <v>996</v>
      </c>
      <c r="F11" s="493">
        <v>1500</v>
      </c>
      <c r="G11" s="182">
        <v>1303</v>
      </c>
      <c r="H11" s="542">
        <v>176</v>
      </c>
      <c r="I11" s="181">
        <v>815</v>
      </c>
      <c r="J11" s="493">
        <v>1359</v>
      </c>
      <c r="K11" s="182">
        <v>3048</v>
      </c>
      <c r="L11" s="181">
        <f>4427-K11</f>
        <v>1379</v>
      </c>
      <c r="M11" s="181">
        <v>857</v>
      </c>
      <c r="N11" s="183">
        <v>1532</v>
      </c>
      <c r="O11" s="314">
        <v>2208</v>
      </c>
      <c r="P11" s="181">
        <v>1305</v>
      </c>
      <c r="Q11" s="181">
        <v>956</v>
      </c>
      <c r="R11" s="180">
        <v>1583</v>
      </c>
      <c r="S11" s="182">
        <v>1740</v>
      </c>
      <c r="T11" s="181">
        <v>707</v>
      </c>
      <c r="U11" s="181">
        <v>1393</v>
      </c>
      <c r="V11" s="183">
        <v>1164</v>
      </c>
      <c r="W11" s="182">
        <v>2250</v>
      </c>
      <c r="X11" s="181">
        <v>1971</v>
      </c>
      <c r="Y11" s="181">
        <v>986</v>
      </c>
      <c r="Z11" s="183">
        <v>3142</v>
      </c>
      <c r="AA11" s="314">
        <v>2031</v>
      </c>
      <c r="AB11" s="352">
        <v>1268</v>
      </c>
      <c r="AC11" s="181">
        <v>598</v>
      </c>
      <c r="AD11" s="183">
        <v>1143</v>
      </c>
      <c r="AE11" s="182">
        <v>1307</v>
      </c>
      <c r="AF11" s="181">
        <v>245</v>
      </c>
      <c r="AG11" s="181">
        <v>775</v>
      </c>
      <c r="AH11" s="183">
        <v>1754</v>
      </c>
      <c r="AI11" s="314">
        <v>1438</v>
      </c>
      <c r="AJ11" s="180">
        <v>291</v>
      </c>
      <c r="AK11" s="352">
        <v>860</v>
      </c>
      <c r="AL11" s="493">
        <v>2389</v>
      </c>
      <c r="AM11" s="314">
        <v>1312</v>
      </c>
      <c r="AN11" s="183">
        <v>355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2:68" s="73" customFormat="1" ht="39" customHeight="1">
      <c r="B12" s="101" t="s">
        <v>258</v>
      </c>
      <c r="C12" s="180">
        <v>617</v>
      </c>
      <c r="D12" s="542">
        <v>1249</v>
      </c>
      <c r="E12" s="181">
        <v>1914</v>
      </c>
      <c r="F12" s="493">
        <v>2149</v>
      </c>
      <c r="G12" s="182">
        <v>4167</v>
      </c>
      <c r="H12" s="542">
        <v>1916</v>
      </c>
      <c r="I12" s="181">
        <v>3458</v>
      </c>
      <c r="J12" s="493">
        <v>1200</v>
      </c>
      <c r="K12" s="182">
        <v>6138</v>
      </c>
      <c r="L12" s="181">
        <f>11911-K12</f>
        <v>5773</v>
      </c>
      <c r="M12" s="181">
        <v>4883</v>
      </c>
      <c r="N12" s="183">
        <v>2355</v>
      </c>
      <c r="O12" s="314">
        <v>6463</v>
      </c>
      <c r="P12" s="181">
        <v>5139</v>
      </c>
      <c r="Q12" s="181">
        <v>6113</v>
      </c>
      <c r="R12" s="180">
        <v>6037</v>
      </c>
      <c r="S12" s="182">
        <v>7793</v>
      </c>
      <c r="T12" s="181">
        <v>8793</v>
      </c>
      <c r="U12" s="181">
        <v>6940</v>
      </c>
      <c r="V12" s="183">
        <v>5385</v>
      </c>
      <c r="W12" s="182">
        <v>6678</v>
      </c>
      <c r="X12" s="181">
        <v>5149</v>
      </c>
      <c r="Y12" s="181" t="s">
        <v>59</v>
      </c>
      <c r="Z12" s="183" t="s">
        <v>59</v>
      </c>
      <c r="AA12" s="314">
        <v>528</v>
      </c>
      <c r="AB12" s="352">
        <v>1922</v>
      </c>
      <c r="AC12" s="181">
        <v>3992</v>
      </c>
      <c r="AD12" s="183">
        <v>2737</v>
      </c>
      <c r="AE12" s="182">
        <v>8272</v>
      </c>
      <c r="AF12" s="181">
        <v>2901</v>
      </c>
      <c r="AG12" s="181">
        <v>2961</v>
      </c>
      <c r="AH12" s="183">
        <v>5163</v>
      </c>
      <c r="AI12" s="314">
        <v>4103</v>
      </c>
      <c r="AJ12" s="180">
        <v>4015</v>
      </c>
      <c r="AK12" s="352">
        <v>1974</v>
      </c>
      <c r="AL12" s="493">
        <v>2474</v>
      </c>
      <c r="AM12" s="314">
        <v>1728</v>
      </c>
      <c r="AN12" s="183">
        <v>2533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2:72" ht="39" customHeight="1">
      <c r="B13" s="101" t="s">
        <v>259</v>
      </c>
      <c r="C13" s="182" t="s">
        <v>322</v>
      </c>
      <c r="D13" s="181" t="s">
        <v>322</v>
      </c>
      <c r="E13" s="181" t="s">
        <v>322</v>
      </c>
      <c r="F13" s="493">
        <v>6231</v>
      </c>
      <c r="G13" s="182">
        <v>863</v>
      </c>
      <c r="H13" s="181" t="s">
        <v>322</v>
      </c>
      <c r="I13" s="181" t="s">
        <v>322</v>
      </c>
      <c r="J13" s="493">
        <v>1519</v>
      </c>
      <c r="K13" s="182">
        <v>1682</v>
      </c>
      <c r="L13" s="181" t="s">
        <v>322</v>
      </c>
      <c r="M13" s="181" t="s">
        <v>322</v>
      </c>
      <c r="N13" s="183">
        <v>360</v>
      </c>
      <c r="O13" s="314">
        <v>1419</v>
      </c>
      <c r="P13" s="181" t="s">
        <v>20</v>
      </c>
      <c r="Q13" s="181" t="s">
        <v>20</v>
      </c>
      <c r="R13" s="180">
        <v>453</v>
      </c>
      <c r="S13" s="182">
        <v>16</v>
      </c>
      <c r="T13" s="181" t="s">
        <v>20</v>
      </c>
      <c r="U13" s="181" t="s">
        <v>20</v>
      </c>
      <c r="V13" s="183">
        <v>45</v>
      </c>
      <c r="W13" s="182" t="s">
        <v>20</v>
      </c>
      <c r="X13" s="181" t="s">
        <v>20</v>
      </c>
      <c r="Y13" s="181" t="s">
        <v>59</v>
      </c>
      <c r="Z13" s="183" t="s">
        <v>59</v>
      </c>
      <c r="AA13" s="314" t="s">
        <v>20</v>
      </c>
      <c r="AB13" s="352" t="s">
        <v>20</v>
      </c>
      <c r="AC13" s="181" t="s">
        <v>59</v>
      </c>
      <c r="AD13" s="183" t="s">
        <v>59</v>
      </c>
      <c r="AE13" s="182" t="s">
        <v>59</v>
      </c>
      <c r="AF13" s="181" t="s">
        <v>59</v>
      </c>
      <c r="AG13" s="181" t="s">
        <v>59</v>
      </c>
      <c r="AH13" s="183" t="s">
        <v>59</v>
      </c>
      <c r="AI13" s="314" t="s">
        <v>59</v>
      </c>
      <c r="AJ13" s="180" t="s">
        <v>20</v>
      </c>
      <c r="AK13" s="352" t="s">
        <v>173</v>
      </c>
      <c r="AL13" s="493" t="s">
        <v>355</v>
      </c>
      <c r="AM13" s="314" t="s">
        <v>434</v>
      </c>
      <c r="AN13" s="183" t="s">
        <v>443</v>
      </c>
      <c r="BQ13" s="32"/>
      <c r="BR13" s="32"/>
      <c r="BS13" s="32"/>
      <c r="BT13" s="32"/>
    </row>
    <row r="14" spans="2:72" ht="39" customHeight="1">
      <c r="B14" s="101" t="s">
        <v>260</v>
      </c>
      <c r="C14" s="182" t="s">
        <v>322</v>
      </c>
      <c r="D14" s="181" t="s">
        <v>322</v>
      </c>
      <c r="E14" s="181" t="s">
        <v>322</v>
      </c>
      <c r="F14" s="183" t="s">
        <v>322</v>
      </c>
      <c r="G14" s="182" t="s">
        <v>322</v>
      </c>
      <c r="H14" s="181" t="s">
        <v>322</v>
      </c>
      <c r="I14" s="181" t="s">
        <v>322</v>
      </c>
      <c r="J14" s="493" t="s">
        <v>322</v>
      </c>
      <c r="K14" s="182" t="s">
        <v>355</v>
      </c>
      <c r="L14" s="181" t="s">
        <v>322</v>
      </c>
      <c r="M14" s="181" t="s">
        <v>322</v>
      </c>
      <c r="N14" s="183" t="s">
        <v>322</v>
      </c>
      <c r="O14" s="314" t="s">
        <v>20</v>
      </c>
      <c r="P14" s="181" t="s">
        <v>20</v>
      </c>
      <c r="Q14" s="181" t="s">
        <v>20</v>
      </c>
      <c r="R14" s="180" t="s">
        <v>20</v>
      </c>
      <c r="S14" s="182" t="s">
        <v>20</v>
      </c>
      <c r="T14" s="181" t="s">
        <v>20</v>
      </c>
      <c r="U14" s="181" t="s">
        <v>20</v>
      </c>
      <c r="V14" s="183" t="s">
        <v>20</v>
      </c>
      <c r="W14" s="182" t="s">
        <v>20</v>
      </c>
      <c r="X14" s="181" t="s">
        <v>20</v>
      </c>
      <c r="Y14" s="181" t="s">
        <v>59</v>
      </c>
      <c r="Z14" s="183" t="s">
        <v>59</v>
      </c>
      <c r="AA14" s="314" t="s">
        <v>20</v>
      </c>
      <c r="AB14" s="352">
        <v>3036</v>
      </c>
      <c r="AC14" s="181">
        <v>54</v>
      </c>
      <c r="AD14" s="183">
        <v>712</v>
      </c>
      <c r="AE14" s="182" t="s">
        <v>59</v>
      </c>
      <c r="AF14" s="181" t="s">
        <v>59</v>
      </c>
      <c r="AG14" s="181" t="s">
        <v>59</v>
      </c>
      <c r="AH14" s="183" t="s">
        <v>59</v>
      </c>
      <c r="AI14" s="314" t="s">
        <v>59</v>
      </c>
      <c r="AJ14" s="180" t="s">
        <v>20</v>
      </c>
      <c r="AK14" s="352" t="s">
        <v>173</v>
      </c>
      <c r="AL14" s="493" t="s">
        <v>355</v>
      </c>
      <c r="AM14" s="314" t="s">
        <v>434</v>
      </c>
      <c r="AN14" s="183" t="s">
        <v>443</v>
      </c>
      <c r="BQ14" s="32"/>
      <c r="BR14" s="32"/>
      <c r="BS14" s="32"/>
      <c r="BT14" s="32"/>
    </row>
    <row r="15" spans="2:40" s="68" customFormat="1" ht="39" customHeight="1">
      <c r="B15" s="101" t="s">
        <v>261</v>
      </c>
      <c r="C15" s="180">
        <v>4057</v>
      </c>
      <c r="D15" s="540">
        <v>7322</v>
      </c>
      <c r="E15" s="181">
        <v>3551</v>
      </c>
      <c r="F15" s="493">
        <v>2062</v>
      </c>
      <c r="G15" s="182">
        <v>3165</v>
      </c>
      <c r="H15" s="542">
        <v>2907</v>
      </c>
      <c r="I15" s="181">
        <v>3962</v>
      </c>
      <c r="J15" s="493">
        <v>6405</v>
      </c>
      <c r="K15" s="182">
        <v>4538</v>
      </c>
      <c r="L15" s="181">
        <v>5621</v>
      </c>
      <c r="M15" s="181">
        <v>2892</v>
      </c>
      <c r="N15" s="183">
        <v>5445</v>
      </c>
      <c r="O15" s="314">
        <v>3966</v>
      </c>
      <c r="P15" s="181">
        <v>6010</v>
      </c>
      <c r="Q15" s="181">
        <v>1931</v>
      </c>
      <c r="R15" s="180">
        <v>3450</v>
      </c>
      <c r="S15" s="182">
        <v>4312</v>
      </c>
      <c r="T15" s="181">
        <v>2397</v>
      </c>
      <c r="U15" s="181">
        <v>1214</v>
      </c>
      <c r="V15" s="183">
        <v>5479</v>
      </c>
      <c r="W15" s="182">
        <v>3356</v>
      </c>
      <c r="X15" s="181">
        <v>2930</v>
      </c>
      <c r="Y15" s="181">
        <v>3077</v>
      </c>
      <c r="Z15" s="183">
        <v>211</v>
      </c>
      <c r="AA15" s="314">
        <v>4441</v>
      </c>
      <c r="AB15" s="352">
        <v>2907</v>
      </c>
      <c r="AC15" s="181">
        <v>3599</v>
      </c>
      <c r="AD15" s="183">
        <v>3644</v>
      </c>
      <c r="AE15" s="182">
        <v>4261</v>
      </c>
      <c r="AF15" s="181">
        <v>5969</v>
      </c>
      <c r="AG15" s="181">
        <v>3733</v>
      </c>
      <c r="AH15" s="183">
        <v>2322</v>
      </c>
      <c r="AI15" s="314">
        <v>3037</v>
      </c>
      <c r="AJ15" s="180">
        <v>6125</v>
      </c>
      <c r="AK15" s="352">
        <v>495</v>
      </c>
      <c r="AL15" s="493">
        <v>3946</v>
      </c>
      <c r="AM15" s="314">
        <v>3053</v>
      </c>
      <c r="AN15" s="183">
        <v>2775</v>
      </c>
    </row>
    <row r="16" spans="2:40" s="13" customFormat="1" ht="39" customHeight="1">
      <c r="B16" s="472" t="s">
        <v>262</v>
      </c>
      <c r="C16" s="175">
        <v>-17254</v>
      </c>
      <c r="D16" s="173">
        <v>-18423</v>
      </c>
      <c r="E16" s="173">
        <v>-17015</v>
      </c>
      <c r="F16" s="543">
        <v>-17065</v>
      </c>
      <c r="G16" s="172">
        <v>-15138</v>
      </c>
      <c r="H16" s="544">
        <v>-15713</v>
      </c>
      <c r="I16" s="173">
        <v>-13461</v>
      </c>
      <c r="J16" s="174">
        <v>-14770</v>
      </c>
      <c r="K16" s="172">
        <v>-13583</v>
      </c>
      <c r="L16" s="173">
        <f>-29761-K16</f>
        <v>-16178</v>
      </c>
      <c r="M16" s="173">
        <v>-12077</v>
      </c>
      <c r="N16" s="174">
        <v>-15309</v>
      </c>
      <c r="O16" s="312">
        <v>-13316</v>
      </c>
      <c r="P16" s="173">
        <v>-12011</v>
      </c>
      <c r="Q16" s="173">
        <v>-10702</v>
      </c>
      <c r="R16" s="175">
        <v>-14398</v>
      </c>
      <c r="S16" s="172">
        <v>-11223</v>
      </c>
      <c r="T16" s="173">
        <v>-14281</v>
      </c>
      <c r="U16" s="173">
        <v>-10622</v>
      </c>
      <c r="V16" s="174">
        <v>-15853</v>
      </c>
      <c r="W16" s="172">
        <v>-10352</v>
      </c>
      <c r="X16" s="173">
        <v>-12214</v>
      </c>
      <c r="Y16" s="173">
        <v>-12729</v>
      </c>
      <c r="Z16" s="174">
        <v>-22424</v>
      </c>
      <c r="AA16" s="312">
        <v>-10664</v>
      </c>
      <c r="AB16" s="350">
        <v>-11970</v>
      </c>
      <c r="AC16" s="173">
        <v>-9541</v>
      </c>
      <c r="AD16" s="174">
        <v>-7497</v>
      </c>
      <c r="AE16" s="172">
        <v>-10664</v>
      </c>
      <c r="AF16" s="173">
        <v>-9522</v>
      </c>
      <c r="AG16" s="173">
        <v>-7728</v>
      </c>
      <c r="AH16" s="174">
        <v>-8262</v>
      </c>
      <c r="AI16" s="312">
        <v>-9494</v>
      </c>
      <c r="AJ16" s="175">
        <v>-10782</v>
      </c>
      <c r="AK16" s="350">
        <v>-5802</v>
      </c>
      <c r="AL16" s="491">
        <v>-13358</v>
      </c>
      <c r="AM16" s="312">
        <v>-8250</v>
      </c>
      <c r="AN16" s="174">
        <v>-7065</v>
      </c>
    </row>
    <row r="17" spans="2:40" s="68" customFormat="1" ht="39" customHeight="1">
      <c r="B17" s="474" t="s">
        <v>263</v>
      </c>
      <c r="C17" s="176">
        <v>-14497</v>
      </c>
      <c r="D17" s="177">
        <v>-13459</v>
      </c>
      <c r="E17" s="177">
        <v>-13019</v>
      </c>
      <c r="F17" s="541">
        <v>-12615</v>
      </c>
      <c r="G17" s="178">
        <v>-11814</v>
      </c>
      <c r="H17" s="540">
        <v>-12076</v>
      </c>
      <c r="I17" s="177">
        <v>-10830</v>
      </c>
      <c r="J17" s="179">
        <v>-11113</v>
      </c>
      <c r="K17" s="178">
        <v>-9549</v>
      </c>
      <c r="L17" s="177">
        <f>-18514-K17</f>
        <v>-8965</v>
      </c>
      <c r="M17" s="177">
        <v>-10074</v>
      </c>
      <c r="N17" s="179">
        <v>-9983</v>
      </c>
      <c r="O17" s="313">
        <v>-9891</v>
      </c>
      <c r="P17" s="177">
        <v>-9711</v>
      </c>
      <c r="Q17" s="177">
        <v>-9085</v>
      </c>
      <c r="R17" s="176">
        <v>-9645</v>
      </c>
      <c r="S17" s="178">
        <v>-8882</v>
      </c>
      <c r="T17" s="177">
        <v>-8187</v>
      </c>
      <c r="U17" s="177">
        <v>-8342</v>
      </c>
      <c r="V17" s="179">
        <v>-7690</v>
      </c>
      <c r="W17" s="178">
        <v>-7331</v>
      </c>
      <c r="X17" s="177">
        <v>-7089</v>
      </c>
      <c r="Y17" s="177">
        <v>-7369</v>
      </c>
      <c r="Z17" s="179">
        <v>-7356</v>
      </c>
      <c r="AA17" s="313">
        <v>-6856</v>
      </c>
      <c r="AB17" s="351">
        <v>-6578</v>
      </c>
      <c r="AC17" s="177">
        <v>-6136</v>
      </c>
      <c r="AD17" s="179">
        <v>-6238</v>
      </c>
      <c r="AE17" s="178">
        <v>-6067</v>
      </c>
      <c r="AF17" s="177">
        <v>-6167</v>
      </c>
      <c r="AG17" s="177">
        <v>-5835</v>
      </c>
      <c r="AH17" s="179">
        <v>-5848</v>
      </c>
      <c r="AI17" s="313">
        <v>-5977</v>
      </c>
      <c r="AJ17" s="176">
        <v>-5738</v>
      </c>
      <c r="AK17" s="351">
        <v>-5913</v>
      </c>
      <c r="AL17" s="492">
        <v>-6584</v>
      </c>
      <c r="AM17" s="313">
        <v>-5413</v>
      </c>
      <c r="AN17" s="179">
        <v>-5402</v>
      </c>
    </row>
    <row r="18" spans="2:40" s="68" customFormat="1" ht="39" customHeight="1">
      <c r="B18" s="101" t="s">
        <v>264</v>
      </c>
      <c r="C18" s="180">
        <v>-275</v>
      </c>
      <c r="D18" s="181">
        <v>-498</v>
      </c>
      <c r="E18" s="181">
        <v>-619</v>
      </c>
      <c r="F18" s="493">
        <v>-693</v>
      </c>
      <c r="G18" s="182">
        <v>-784</v>
      </c>
      <c r="H18" s="542">
        <v>-477</v>
      </c>
      <c r="I18" s="181">
        <v>-759</v>
      </c>
      <c r="J18" s="493">
        <v>-900</v>
      </c>
      <c r="K18" s="182">
        <v>-809</v>
      </c>
      <c r="L18" s="181">
        <f>-1292-K18</f>
        <v>-483</v>
      </c>
      <c r="M18" s="181">
        <v>-199</v>
      </c>
      <c r="N18" s="183">
        <v>-81</v>
      </c>
      <c r="O18" s="314">
        <v>-32</v>
      </c>
      <c r="P18" s="181">
        <v>-26</v>
      </c>
      <c r="Q18" s="181">
        <v>-20</v>
      </c>
      <c r="R18" s="180">
        <v>-11</v>
      </c>
      <c r="S18" s="182">
        <v>-23</v>
      </c>
      <c r="T18" s="181">
        <v>-20</v>
      </c>
      <c r="U18" s="181">
        <v>-83</v>
      </c>
      <c r="V18" s="183">
        <v>-57</v>
      </c>
      <c r="W18" s="182">
        <v>-74</v>
      </c>
      <c r="X18" s="181">
        <v>-77</v>
      </c>
      <c r="Y18" s="181">
        <v>-72</v>
      </c>
      <c r="Z18" s="183">
        <v>-83</v>
      </c>
      <c r="AA18" s="314">
        <v>-100</v>
      </c>
      <c r="AB18" s="352">
        <v>-43</v>
      </c>
      <c r="AC18" s="181">
        <v>-20</v>
      </c>
      <c r="AD18" s="183">
        <v>-15</v>
      </c>
      <c r="AE18" s="182">
        <v>-9</v>
      </c>
      <c r="AF18" s="181">
        <v>-5</v>
      </c>
      <c r="AG18" s="181">
        <v>-1</v>
      </c>
      <c r="AH18" s="183">
        <v>-3</v>
      </c>
      <c r="AI18" s="314">
        <v>-1</v>
      </c>
      <c r="AJ18" s="180">
        <v>-1</v>
      </c>
      <c r="AK18" s="352">
        <v>-2</v>
      </c>
      <c r="AL18" s="493">
        <v>-1</v>
      </c>
      <c r="AM18" s="314">
        <v>-1</v>
      </c>
      <c r="AN18" s="183">
        <v>-1</v>
      </c>
    </row>
    <row r="19" spans="2:40" s="68" customFormat="1" ht="39" customHeight="1">
      <c r="B19" s="101" t="s">
        <v>55</v>
      </c>
      <c r="C19" s="182" t="s">
        <v>322</v>
      </c>
      <c r="D19" s="181" t="s">
        <v>322</v>
      </c>
      <c r="E19" s="181" t="s">
        <v>322</v>
      </c>
      <c r="F19" s="183" t="s">
        <v>322</v>
      </c>
      <c r="G19" s="182" t="s">
        <v>322</v>
      </c>
      <c r="H19" s="181" t="s">
        <v>322</v>
      </c>
      <c r="I19" s="181" t="s">
        <v>322</v>
      </c>
      <c r="J19" s="183" t="s">
        <v>322</v>
      </c>
      <c r="K19" s="182" t="s">
        <v>447</v>
      </c>
      <c r="L19" s="181" t="s">
        <v>322</v>
      </c>
      <c r="M19" s="181" t="s">
        <v>322</v>
      </c>
      <c r="N19" s="183" t="s">
        <v>322</v>
      </c>
      <c r="O19" s="314" t="s">
        <v>20</v>
      </c>
      <c r="P19" s="181" t="s">
        <v>20</v>
      </c>
      <c r="Q19" s="181" t="s">
        <v>20</v>
      </c>
      <c r="R19" s="180" t="s">
        <v>20</v>
      </c>
      <c r="S19" s="182" t="s">
        <v>20</v>
      </c>
      <c r="T19" s="181" t="s">
        <v>20</v>
      </c>
      <c r="U19" s="181" t="s">
        <v>20</v>
      </c>
      <c r="V19" s="183" t="s">
        <v>20</v>
      </c>
      <c r="W19" s="182" t="s">
        <v>20</v>
      </c>
      <c r="X19" s="181" t="s">
        <v>20</v>
      </c>
      <c r="Y19" s="181">
        <v>-479</v>
      </c>
      <c r="Z19" s="183">
        <v>-8893</v>
      </c>
      <c r="AA19" s="314" t="s">
        <v>20</v>
      </c>
      <c r="AB19" s="352" t="s">
        <v>20</v>
      </c>
      <c r="AC19" s="181" t="s">
        <v>59</v>
      </c>
      <c r="AD19" s="183" t="s">
        <v>59</v>
      </c>
      <c r="AE19" s="182" t="s">
        <v>59</v>
      </c>
      <c r="AF19" s="181" t="s">
        <v>59</v>
      </c>
      <c r="AG19" s="181" t="s">
        <v>59</v>
      </c>
      <c r="AH19" s="183" t="s">
        <v>59</v>
      </c>
      <c r="AI19" s="314" t="s">
        <v>59</v>
      </c>
      <c r="AJ19" s="180" t="s">
        <v>20</v>
      </c>
      <c r="AK19" s="352" t="s">
        <v>175</v>
      </c>
      <c r="AL19" s="493" t="s">
        <v>355</v>
      </c>
      <c r="AM19" s="314" t="s">
        <v>434</v>
      </c>
      <c r="AN19" s="183" t="s">
        <v>443</v>
      </c>
    </row>
    <row r="20" spans="2:40" s="68" customFormat="1" ht="39" customHeight="1">
      <c r="B20" s="101" t="s">
        <v>265</v>
      </c>
      <c r="C20" s="182" t="s">
        <v>322</v>
      </c>
      <c r="D20" s="181" t="s">
        <v>322</v>
      </c>
      <c r="E20" s="181" t="s">
        <v>322</v>
      </c>
      <c r="F20" s="183" t="s">
        <v>322</v>
      </c>
      <c r="G20" s="182" t="s">
        <v>322</v>
      </c>
      <c r="H20" s="181" t="s">
        <v>322</v>
      </c>
      <c r="I20" s="181" t="s">
        <v>322</v>
      </c>
      <c r="J20" s="181" t="s">
        <v>20</v>
      </c>
      <c r="K20" s="182" t="s">
        <v>447</v>
      </c>
      <c r="L20" s="181" t="s">
        <v>322</v>
      </c>
      <c r="M20" s="181" t="s">
        <v>322</v>
      </c>
      <c r="N20" s="183" t="s">
        <v>322</v>
      </c>
      <c r="O20" s="314" t="s">
        <v>20</v>
      </c>
      <c r="P20" s="181" t="s">
        <v>20</v>
      </c>
      <c r="Q20" s="181" t="s">
        <v>20</v>
      </c>
      <c r="R20" s="180" t="s">
        <v>20</v>
      </c>
      <c r="S20" s="182" t="s">
        <v>20</v>
      </c>
      <c r="T20" s="181" t="s">
        <v>20</v>
      </c>
      <c r="U20" s="181" t="s">
        <v>20</v>
      </c>
      <c r="V20" s="183">
        <v>-5664</v>
      </c>
      <c r="W20" s="182" t="s">
        <v>20</v>
      </c>
      <c r="X20" s="181" t="s">
        <v>20</v>
      </c>
      <c r="Y20" s="181">
        <v>-3013</v>
      </c>
      <c r="Z20" s="183">
        <v>-2230</v>
      </c>
      <c r="AA20" s="314" t="s">
        <v>20</v>
      </c>
      <c r="AB20" s="352" t="s">
        <v>20</v>
      </c>
      <c r="AC20" s="181" t="s">
        <v>446</v>
      </c>
      <c r="AD20" s="183" t="s">
        <v>59</v>
      </c>
      <c r="AE20" s="182" t="s">
        <v>59</v>
      </c>
      <c r="AF20" s="181" t="s">
        <v>59</v>
      </c>
      <c r="AG20" s="181" t="s">
        <v>59</v>
      </c>
      <c r="AH20" s="183" t="s">
        <v>59</v>
      </c>
      <c r="AI20" s="314">
        <v>-1609</v>
      </c>
      <c r="AJ20" s="180">
        <v>-3360</v>
      </c>
      <c r="AK20" s="352">
        <v>1891</v>
      </c>
      <c r="AL20" s="493">
        <v>2933</v>
      </c>
      <c r="AM20" s="314">
        <v>-1109</v>
      </c>
      <c r="AN20" s="183">
        <v>31</v>
      </c>
    </row>
    <row r="21" spans="2:40" s="68" customFormat="1" ht="39" customHeight="1">
      <c r="B21" s="475" t="s">
        <v>261</v>
      </c>
      <c r="C21" s="176">
        <v>-2481</v>
      </c>
      <c r="D21" s="177">
        <v>-4465</v>
      </c>
      <c r="E21" s="177">
        <v>-3375</v>
      </c>
      <c r="F21" s="545">
        <v>-3760</v>
      </c>
      <c r="G21" s="178">
        <v>-2539</v>
      </c>
      <c r="H21" s="177">
        <v>-3160</v>
      </c>
      <c r="I21" s="177">
        <v>-1871</v>
      </c>
      <c r="J21" s="179">
        <v>-2758</v>
      </c>
      <c r="K21" s="178">
        <v>-3224</v>
      </c>
      <c r="L21" s="177">
        <f>-9954-K21</f>
        <v>-6730</v>
      </c>
      <c r="M21" s="177">
        <f>-11757-K21-L21</f>
        <v>-1803</v>
      </c>
      <c r="N21" s="179">
        <v>-5246</v>
      </c>
      <c r="O21" s="313">
        <v>-3392</v>
      </c>
      <c r="P21" s="177">
        <v>-2275</v>
      </c>
      <c r="Q21" s="177">
        <v>-1595</v>
      </c>
      <c r="R21" s="176">
        <v>-4743</v>
      </c>
      <c r="S21" s="178">
        <v>-2318</v>
      </c>
      <c r="T21" s="177">
        <v>-6073</v>
      </c>
      <c r="U21" s="177">
        <v>-2196</v>
      </c>
      <c r="V21" s="179">
        <v>-2443</v>
      </c>
      <c r="W21" s="178">
        <v>-2946</v>
      </c>
      <c r="X21" s="177">
        <v>-5048</v>
      </c>
      <c r="Y21" s="177">
        <v>-1795</v>
      </c>
      <c r="Z21" s="179">
        <v>-3862</v>
      </c>
      <c r="AA21" s="313">
        <v>-3708</v>
      </c>
      <c r="AB21" s="351">
        <v>-5348</v>
      </c>
      <c r="AC21" s="177">
        <v>-3383</v>
      </c>
      <c r="AD21" s="179">
        <v>-1245</v>
      </c>
      <c r="AE21" s="178">
        <v>-4586</v>
      </c>
      <c r="AF21" s="177">
        <v>-3348</v>
      </c>
      <c r="AG21" s="177">
        <v>-1891</v>
      </c>
      <c r="AH21" s="179">
        <v>-2415</v>
      </c>
      <c r="AI21" s="313">
        <v>-1905</v>
      </c>
      <c r="AJ21" s="176">
        <v>-1682</v>
      </c>
      <c r="AK21" s="351">
        <v>-1780</v>
      </c>
      <c r="AL21" s="492">
        <v>-9705</v>
      </c>
      <c r="AM21" s="313">
        <v>-1726</v>
      </c>
      <c r="AN21" s="179">
        <v>-1693</v>
      </c>
    </row>
    <row r="22" spans="2:40" s="13" customFormat="1" ht="39" customHeight="1">
      <c r="B22" s="99" t="s">
        <v>53</v>
      </c>
      <c r="C22" s="167">
        <v>6078</v>
      </c>
      <c r="D22" s="161">
        <v>12996</v>
      </c>
      <c r="E22" s="165">
        <v>13113</v>
      </c>
      <c r="F22" s="163">
        <v>16274</v>
      </c>
      <c r="G22" s="164">
        <v>13891</v>
      </c>
      <c r="H22" s="161">
        <v>11871</v>
      </c>
      <c r="I22" s="165">
        <v>15413</v>
      </c>
      <c r="J22" s="489">
        <v>16913</v>
      </c>
      <c r="K22" s="164">
        <v>20839</v>
      </c>
      <c r="L22" s="165">
        <f>42622-K22</f>
        <v>21783</v>
      </c>
      <c r="M22" s="165">
        <v>21244</v>
      </c>
      <c r="N22" s="166">
        <v>14907</v>
      </c>
      <c r="O22" s="310">
        <v>21750</v>
      </c>
      <c r="P22" s="165">
        <v>24644</v>
      </c>
      <c r="Q22" s="165">
        <v>22119</v>
      </c>
      <c r="R22" s="167">
        <v>21022</v>
      </c>
      <c r="S22" s="164">
        <v>28370</v>
      </c>
      <c r="T22" s="165">
        <v>24873</v>
      </c>
      <c r="U22" s="165">
        <v>24332</v>
      </c>
      <c r="V22" s="166">
        <v>23905</v>
      </c>
      <c r="W22" s="164">
        <v>28519</v>
      </c>
      <c r="X22" s="165">
        <v>26983</v>
      </c>
      <c r="Y22" s="165">
        <v>8315</v>
      </c>
      <c r="Z22" s="166">
        <v>-30181</v>
      </c>
      <c r="AA22" s="310">
        <v>-5095</v>
      </c>
      <c r="AB22" s="348">
        <v>6643</v>
      </c>
      <c r="AC22" s="165">
        <v>5022</v>
      </c>
      <c r="AD22" s="166">
        <v>7132</v>
      </c>
      <c r="AE22" s="164">
        <v>10796</v>
      </c>
      <c r="AF22" s="165">
        <v>11364</v>
      </c>
      <c r="AG22" s="165">
        <v>11610</v>
      </c>
      <c r="AH22" s="166">
        <v>11546</v>
      </c>
      <c r="AI22" s="310">
        <v>11190</v>
      </c>
      <c r="AJ22" s="167">
        <v>12586</v>
      </c>
      <c r="AK22" s="348">
        <v>14698</v>
      </c>
      <c r="AL22" s="489">
        <v>23754</v>
      </c>
      <c r="AM22" s="310">
        <v>6878</v>
      </c>
      <c r="AN22" s="166">
        <v>8903</v>
      </c>
    </row>
    <row r="23" spans="2:40" s="68" customFormat="1" ht="39" customHeight="1">
      <c r="B23" s="102" t="s">
        <v>37</v>
      </c>
      <c r="C23" s="184" t="s">
        <v>322</v>
      </c>
      <c r="D23" s="185" t="s">
        <v>322</v>
      </c>
      <c r="E23" s="185" t="s">
        <v>322</v>
      </c>
      <c r="F23" s="186" t="s">
        <v>322</v>
      </c>
      <c r="G23" s="184" t="s">
        <v>322</v>
      </c>
      <c r="H23" s="185" t="s">
        <v>322</v>
      </c>
      <c r="I23" s="185" t="s">
        <v>322</v>
      </c>
      <c r="J23" s="186" t="s">
        <v>322</v>
      </c>
      <c r="K23" s="184" t="s">
        <v>447</v>
      </c>
      <c r="L23" s="185" t="s">
        <v>322</v>
      </c>
      <c r="M23" s="185" t="s">
        <v>322</v>
      </c>
      <c r="N23" s="186" t="s">
        <v>322</v>
      </c>
      <c r="O23" s="538" t="s">
        <v>20</v>
      </c>
      <c r="P23" s="185" t="s">
        <v>20</v>
      </c>
      <c r="Q23" s="185" t="s">
        <v>20</v>
      </c>
      <c r="R23" s="187" t="s">
        <v>20</v>
      </c>
      <c r="S23" s="184" t="s">
        <v>20</v>
      </c>
      <c r="T23" s="185" t="s">
        <v>20</v>
      </c>
      <c r="U23" s="185" t="s">
        <v>20</v>
      </c>
      <c r="V23" s="186" t="s">
        <v>20</v>
      </c>
      <c r="W23" s="188">
        <v>862</v>
      </c>
      <c r="X23" s="189">
        <v>10021</v>
      </c>
      <c r="Y23" s="189">
        <v>1680</v>
      </c>
      <c r="Z23" s="190">
        <v>28562</v>
      </c>
      <c r="AA23" s="315">
        <v>3641</v>
      </c>
      <c r="AB23" s="353">
        <v>23677</v>
      </c>
      <c r="AC23" s="364">
        <v>5507</v>
      </c>
      <c r="AD23" s="190">
        <v>8360</v>
      </c>
      <c r="AE23" s="409">
        <v>2812</v>
      </c>
      <c r="AF23" s="364">
        <v>715</v>
      </c>
      <c r="AG23" s="364">
        <v>2949</v>
      </c>
      <c r="AH23" s="190">
        <v>12602</v>
      </c>
      <c r="AI23" s="315">
        <v>4566</v>
      </c>
      <c r="AJ23" s="441">
        <v>889</v>
      </c>
      <c r="AK23" s="564">
        <v>413</v>
      </c>
      <c r="AL23" s="494">
        <v>8371</v>
      </c>
      <c r="AM23" s="315">
        <v>1117</v>
      </c>
      <c r="AN23" s="190">
        <v>5753</v>
      </c>
    </row>
    <row r="24" spans="2:40" s="68" customFormat="1" ht="39" customHeight="1">
      <c r="B24" s="101" t="s">
        <v>54</v>
      </c>
      <c r="C24" s="320" t="s">
        <v>322</v>
      </c>
      <c r="D24" s="321" t="s">
        <v>322</v>
      </c>
      <c r="E24" s="321" t="s">
        <v>322</v>
      </c>
      <c r="F24" s="546" t="s">
        <v>322</v>
      </c>
      <c r="G24" s="320" t="s">
        <v>322</v>
      </c>
      <c r="H24" s="321" t="s">
        <v>322</v>
      </c>
      <c r="I24" s="321" t="s">
        <v>322</v>
      </c>
      <c r="J24" s="546" t="s">
        <v>322</v>
      </c>
      <c r="K24" s="320" t="s">
        <v>447</v>
      </c>
      <c r="L24" s="321" t="s">
        <v>322</v>
      </c>
      <c r="M24" s="321" t="s">
        <v>322</v>
      </c>
      <c r="N24" s="322" t="s">
        <v>322</v>
      </c>
      <c r="O24" s="539" t="s">
        <v>20</v>
      </c>
      <c r="P24" s="321" t="s">
        <v>20</v>
      </c>
      <c r="Q24" s="321" t="s">
        <v>20</v>
      </c>
      <c r="R24" s="323" t="s">
        <v>20</v>
      </c>
      <c r="S24" s="320" t="s">
        <v>20</v>
      </c>
      <c r="T24" s="321" t="s">
        <v>20</v>
      </c>
      <c r="U24" s="321" t="s">
        <v>20</v>
      </c>
      <c r="V24" s="322" t="s">
        <v>20</v>
      </c>
      <c r="W24" s="182">
        <v>-7117</v>
      </c>
      <c r="X24" s="181">
        <v>-6126</v>
      </c>
      <c r="Y24" s="181">
        <v>-12537</v>
      </c>
      <c r="Z24" s="324">
        <v>-11911</v>
      </c>
      <c r="AA24" s="325">
        <v>-590</v>
      </c>
      <c r="AB24" s="354">
        <v>-3929</v>
      </c>
      <c r="AC24" s="365">
        <v>-21773</v>
      </c>
      <c r="AD24" s="324">
        <v>-9701</v>
      </c>
      <c r="AE24" s="410">
        <v>-3315</v>
      </c>
      <c r="AF24" s="365">
        <v>-6518</v>
      </c>
      <c r="AG24" s="365">
        <v>-4732</v>
      </c>
      <c r="AH24" s="324">
        <v>-10517</v>
      </c>
      <c r="AI24" s="325">
        <v>-673</v>
      </c>
      <c r="AJ24" s="442">
        <v>-5042</v>
      </c>
      <c r="AK24" s="352">
        <v>-8016</v>
      </c>
      <c r="AL24" s="493">
        <v>-1283</v>
      </c>
      <c r="AM24" s="325">
        <v>-3674</v>
      </c>
      <c r="AN24" s="324">
        <v>-9469</v>
      </c>
    </row>
    <row r="25" spans="2:40" s="68" customFormat="1" ht="39" customHeight="1">
      <c r="B25" s="103" t="s">
        <v>60</v>
      </c>
      <c r="C25" s="194">
        <v>-4580</v>
      </c>
      <c r="D25" s="173">
        <v>-28470</v>
      </c>
      <c r="E25" s="195">
        <v>-2739</v>
      </c>
      <c r="F25" s="175">
        <v>-54774</v>
      </c>
      <c r="G25" s="194">
        <v>-612</v>
      </c>
      <c r="H25" s="173">
        <v>-244715</v>
      </c>
      <c r="I25" s="195">
        <v>-10189</v>
      </c>
      <c r="J25" s="196">
        <v>-182651</v>
      </c>
      <c r="K25" s="194">
        <v>1843</v>
      </c>
      <c r="L25" s="195">
        <f>-2121-K25</f>
        <v>-3964</v>
      </c>
      <c r="M25" s="195">
        <v>-3307</v>
      </c>
      <c r="N25" s="196">
        <v>-3930</v>
      </c>
      <c r="O25" s="316">
        <v>2064</v>
      </c>
      <c r="P25" s="195">
        <v>-6802</v>
      </c>
      <c r="Q25" s="195">
        <v>1545</v>
      </c>
      <c r="R25" s="197">
        <v>1744</v>
      </c>
      <c r="S25" s="194">
        <v>6421</v>
      </c>
      <c r="T25" s="195">
        <v>-7449</v>
      </c>
      <c r="U25" s="195">
        <v>-1179</v>
      </c>
      <c r="V25" s="196">
        <v>-10928</v>
      </c>
      <c r="W25" s="194">
        <v>-6255</v>
      </c>
      <c r="X25" s="195">
        <v>3895</v>
      </c>
      <c r="Y25" s="195">
        <v>-10858</v>
      </c>
      <c r="Z25" s="196">
        <v>16652</v>
      </c>
      <c r="AA25" s="316">
        <v>3051</v>
      </c>
      <c r="AB25" s="355">
        <v>19748</v>
      </c>
      <c r="AC25" s="195">
        <v>-16266</v>
      </c>
      <c r="AD25" s="196">
        <v>-1342</v>
      </c>
      <c r="AE25" s="194">
        <v>-503</v>
      </c>
      <c r="AF25" s="195">
        <v>-5803</v>
      </c>
      <c r="AG25" s="195">
        <v>-1783</v>
      </c>
      <c r="AH25" s="196">
        <v>2085</v>
      </c>
      <c r="AI25" s="316">
        <v>3893</v>
      </c>
      <c r="AJ25" s="197">
        <v>-4153</v>
      </c>
      <c r="AK25" s="355">
        <v>-7603</v>
      </c>
      <c r="AL25" s="495">
        <v>7088</v>
      </c>
      <c r="AM25" s="316">
        <v>-2557</v>
      </c>
      <c r="AN25" s="196">
        <v>-3716</v>
      </c>
    </row>
    <row r="26" spans="2:40" s="13" customFormat="1" ht="39" customHeight="1">
      <c r="B26" s="99" t="s">
        <v>35</v>
      </c>
      <c r="C26" s="167">
        <v>1497</v>
      </c>
      <c r="D26" s="161">
        <v>-15472</v>
      </c>
      <c r="E26" s="165">
        <v>10374</v>
      </c>
      <c r="F26" s="163">
        <v>-38500</v>
      </c>
      <c r="G26" s="164">
        <v>13278</v>
      </c>
      <c r="H26" s="161">
        <v>-232842</v>
      </c>
      <c r="I26" s="165">
        <v>5224</v>
      </c>
      <c r="J26" s="489">
        <v>-165739</v>
      </c>
      <c r="K26" s="164">
        <v>22682</v>
      </c>
      <c r="L26" s="165">
        <f>40501-K26</f>
        <v>17819</v>
      </c>
      <c r="M26" s="165">
        <v>17937</v>
      </c>
      <c r="N26" s="166">
        <v>10976</v>
      </c>
      <c r="O26" s="310">
        <v>23815</v>
      </c>
      <c r="P26" s="165">
        <v>17840</v>
      </c>
      <c r="Q26" s="165">
        <v>23665</v>
      </c>
      <c r="R26" s="167">
        <v>22765</v>
      </c>
      <c r="S26" s="164">
        <v>34791</v>
      </c>
      <c r="T26" s="165">
        <v>17424</v>
      </c>
      <c r="U26" s="165">
        <v>23153</v>
      </c>
      <c r="V26" s="166">
        <v>12976</v>
      </c>
      <c r="W26" s="164">
        <v>22264</v>
      </c>
      <c r="X26" s="198">
        <v>30878</v>
      </c>
      <c r="Y26" s="198">
        <v>-2541</v>
      </c>
      <c r="Z26" s="199">
        <v>-13530</v>
      </c>
      <c r="AA26" s="317">
        <v>-2045</v>
      </c>
      <c r="AB26" s="356">
        <v>26391</v>
      </c>
      <c r="AC26" s="198">
        <v>-11243</v>
      </c>
      <c r="AD26" s="199">
        <v>5791</v>
      </c>
      <c r="AE26" s="411">
        <v>10293</v>
      </c>
      <c r="AF26" s="198">
        <v>5561</v>
      </c>
      <c r="AG26" s="198">
        <v>9828</v>
      </c>
      <c r="AH26" s="199">
        <v>13630</v>
      </c>
      <c r="AI26" s="317">
        <v>15083</v>
      </c>
      <c r="AJ26" s="443">
        <v>8433</v>
      </c>
      <c r="AK26" s="348">
        <v>7096</v>
      </c>
      <c r="AL26" s="489">
        <v>30842</v>
      </c>
      <c r="AM26" s="317">
        <v>4320</v>
      </c>
      <c r="AN26" s="199">
        <v>5188</v>
      </c>
    </row>
    <row r="27" spans="2:40" s="68" customFormat="1" ht="39" customHeight="1">
      <c r="B27" s="100" t="s">
        <v>32</v>
      </c>
      <c r="C27" s="547">
        <v>-2651</v>
      </c>
      <c r="D27" s="185">
        <v>-2836</v>
      </c>
      <c r="E27" s="548">
        <v>-3007</v>
      </c>
      <c r="F27" s="549">
        <v>-3788</v>
      </c>
      <c r="G27" s="550">
        <v>-2726</v>
      </c>
      <c r="H27" s="185">
        <v>-2827</v>
      </c>
      <c r="I27" s="548">
        <v>-1557</v>
      </c>
      <c r="J27" s="551">
        <v>-4221</v>
      </c>
      <c r="K27" s="550">
        <v>-3852</v>
      </c>
      <c r="L27" s="548">
        <f>-9786-K27</f>
        <v>-5934</v>
      </c>
      <c r="M27" s="548">
        <v>-4459</v>
      </c>
      <c r="N27" s="551">
        <v>-2239</v>
      </c>
      <c r="O27" s="318">
        <v>-4742</v>
      </c>
      <c r="P27" s="192">
        <v>-4068</v>
      </c>
      <c r="Q27" s="192">
        <v>-4677</v>
      </c>
      <c r="R27" s="74">
        <v>-5354</v>
      </c>
      <c r="S27" s="191">
        <v>-5273</v>
      </c>
      <c r="T27" s="192">
        <v>-4742</v>
      </c>
      <c r="U27" s="192">
        <v>-4382</v>
      </c>
      <c r="V27" s="193">
        <v>-5721</v>
      </c>
      <c r="W27" s="191">
        <v>-5375</v>
      </c>
      <c r="X27" s="192">
        <v>-7640</v>
      </c>
      <c r="Y27" s="192">
        <v>-5106</v>
      </c>
      <c r="Z27" s="193">
        <v>-1108</v>
      </c>
      <c r="AA27" s="318">
        <v>-1577</v>
      </c>
      <c r="AB27" s="357">
        <v>-2044</v>
      </c>
      <c r="AC27" s="192">
        <v>-1673</v>
      </c>
      <c r="AD27" s="193">
        <v>-3268</v>
      </c>
      <c r="AE27" s="191">
        <v>-2143</v>
      </c>
      <c r="AF27" s="192">
        <v>-2867</v>
      </c>
      <c r="AG27" s="192">
        <v>-2874</v>
      </c>
      <c r="AH27" s="193">
        <v>-3516</v>
      </c>
      <c r="AI27" s="318">
        <v>-3496</v>
      </c>
      <c r="AJ27" s="74">
        <v>-2868</v>
      </c>
      <c r="AK27" s="565">
        <v>-3523</v>
      </c>
      <c r="AL27" s="496">
        <v>-8595</v>
      </c>
      <c r="AM27" s="318">
        <v>-2923</v>
      </c>
      <c r="AN27" s="193">
        <v>-2761</v>
      </c>
    </row>
    <row r="28" spans="2:72" ht="39" customHeight="1">
      <c r="B28" s="385" t="s">
        <v>33</v>
      </c>
      <c r="C28" s="74">
        <v>676</v>
      </c>
      <c r="D28" s="552">
        <v>2199</v>
      </c>
      <c r="E28" s="192">
        <v>-973</v>
      </c>
      <c r="F28" s="545">
        <v>21156</v>
      </c>
      <c r="G28" s="191">
        <v>-481</v>
      </c>
      <c r="H28" s="552">
        <v>-13377</v>
      </c>
      <c r="I28" s="192">
        <v>-969</v>
      </c>
      <c r="J28" s="193">
        <v>-3460</v>
      </c>
      <c r="K28" s="191">
        <v>-94</v>
      </c>
      <c r="L28" s="192">
        <f>-3129-K28</f>
        <v>-3035</v>
      </c>
      <c r="M28" s="192">
        <v>-2053</v>
      </c>
      <c r="N28" s="193">
        <v>-658</v>
      </c>
      <c r="O28" s="390">
        <v>-198</v>
      </c>
      <c r="P28" s="387">
        <v>368</v>
      </c>
      <c r="Q28" s="387">
        <v>-1546</v>
      </c>
      <c r="R28" s="386">
        <v>-3595</v>
      </c>
      <c r="S28" s="388">
        <v>-1113</v>
      </c>
      <c r="T28" s="387">
        <v>-2785</v>
      </c>
      <c r="U28" s="387">
        <v>-674</v>
      </c>
      <c r="V28" s="389">
        <v>2510</v>
      </c>
      <c r="W28" s="388">
        <v>911</v>
      </c>
      <c r="X28" s="387">
        <v>-1217</v>
      </c>
      <c r="Y28" s="387">
        <v>-868</v>
      </c>
      <c r="Z28" s="389">
        <v>3664</v>
      </c>
      <c r="AA28" s="390">
        <v>1839</v>
      </c>
      <c r="AB28" s="391">
        <v>-2211</v>
      </c>
      <c r="AC28" s="387">
        <v>1405</v>
      </c>
      <c r="AD28" s="389">
        <v>-739</v>
      </c>
      <c r="AE28" s="388">
        <v>-1252</v>
      </c>
      <c r="AF28" s="387">
        <v>982</v>
      </c>
      <c r="AG28" s="387">
        <v>-346</v>
      </c>
      <c r="AH28" s="389">
        <v>-8487</v>
      </c>
      <c r="AI28" s="390">
        <v>-4154</v>
      </c>
      <c r="AJ28" s="386">
        <v>-870</v>
      </c>
      <c r="AK28" s="357">
        <v>-26805</v>
      </c>
      <c r="AL28" s="497">
        <v>-11992</v>
      </c>
      <c r="AM28" s="390">
        <v>943</v>
      </c>
      <c r="AN28" s="389">
        <v>618</v>
      </c>
      <c r="BQ28" s="32"/>
      <c r="BR28" s="32"/>
      <c r="BS28" s="32"/>
      <c r="BT28" s="32"/>
    </row>
    <row r="29" spans="2:72" ht="39" customHeight="1">
      <c r="B29" s="400" t="s">
        <v>316</v>
      </c>
      <c r="C29" s="168" t="s">
        <v>324</v>
      </c>
      <c r="D29" s="169" t="s">
        <v>324</v>
      </c>
      <c r="E29" s="169" t="s">
        <v>324</v>
      </c>
      <c r="F29" s="170" t="s">
        <v>324</v>
      </c>
      <c r="G29" s="168" t="s">
        <v>324</v>
      </c>
      <c r="H29" s="169" t="s">
        <v>324</v>
      </c>
      <c r="I29" s="169" t="s">
        <v>324</v>
      </c>
      <c r="J29" s="170" t="s">
        <v>324</v>
      </c>
      <c r="K29" s="168" t="s">
        <v>447</v>
      </c>
      <c r="L29" s="169" t="s">
        <v>324</v>
      </c>
      <c r="M29" s="169" t="s">
        <v>324</v>
      </c>
      <c r="N29" s="170" t="s">
        <v>324</v>
      </c>
      <c r="O29" s="311" t="s">
        <v>20</v>
      </c>
      <c r="P29" s="169" t="s">
        <v>20</v>
      </c>
      <c r="Q29" s="169" t="s">
        <v>20</v>
      </c>
      <c r="R29" s="171" t="s">
        <v>20</v>
      </c>
      <c r="S29" s="168" t="s">
        <v>20</v>
      </c>
      <c r="T29" s="169" t="s">
        <v>20</v>
      </c>
      <c r="U29" s="169" t="s">
        <v>20</v>
      </c>
      <c r="V29" s="170" t="s">
        <v>20</v>
      </c>
      <c r="W29" s="168" t="s">
        <v>20</v>
      </c>
      <c r="X29" s="169" t="s">
        <v>20</v>
      </c>
      <c r="Y29" s="169" t="s">
        <v>20</v>
      </c>
      <c r="Z29" s="170" t="s">
        <v>20</v>
      </c>
      <c r="AA29" s="310" t="s">
        <v>266</v>
      </c>
      <c r="AB29" s="349" t="s">
        <v>20</v>
      </c>
      <c r="AC29" s="169" t="s">
        <v>20</v>
      </c>
      <c r="AD29" s="170" t="s">
        <v>20</v>
      </c>
      <c r="AE29" s="164">
        <v>6897</v>
      </c>
      <c r="AF29" s="165">
        <v>3676</v>
      </c>
      <c r="AG29" s="165">
        <v>6606</v>
      </c>
      <c r="AH29" s="166">
        <v>1629</v>
      </c>
      <c r="AI29" s="310">
        <v>7433</v>
      </c>
      <c r="AJ29" s="167">
        <v>4695</v>
      </c>
      <c r="AK29" s="348">
        <v>-23232</v>
      </c>
      <c r="AL29" s="489">
        <v>10254</v>
      </c>
      <c r="AM29" s="310">
        <v>2340</v>
      </c>
      <c r="AN29" s="166">
        <v>3044</v>
      </c>
      <c r="BQ29" s="32"/>
      <c r="BR29" s="32"/>
      <c r="BS29" s="32"/>
      <c r="BT29" s="32"/>
    </row>
    <row r="30" spans="2:68" s="73" customFormat="1" ht="39" customHeight="1" thickBot="1">
      <c r="B30" s="104" t="s">
        <v>34</v>
      </c>
      <c r="C30" s="74">
        <v>-244</v>
      </c>
      <c r="D30" s="553">
        <v>-678</v>
      </c>
      <c r="E30" s="192">
        <v>-647</v>
      </c>
      <c r="F30" s="554">
        <v>-713</v>
      </c>
      <c r="G30" s="191">
        <v>-268</v>
      </c>
      <c r="H30" s="553">
        <v>-1826</v>
      </c>
      <c r="I30" s="192">
        <v>-583</v>
      </c>
      <c r="J30" s="193">
        <v>-101</v>
      </c>
      <c r="K30" s="191">
        <v>-294</v>
      </c>
      <c r="L30" s="192">
        <f>-1678-K30</f>
        <v>-1384</v>
      </c>
      <c r="M30" s="192">
        <v>-534</v>
      </c>
      <c r="N30" s="193">
        <v>-1171</v>
      </c>
      <c r="O30" s="318">
        <v>-160</v>
      </c>
      <c r="P30" s="192">
        <v>-1498</v>
      </c>
      <c r="Q30" s="192">
        <v>-1165</v>
      </c>
      <c r="R30" s="74">
        <v>-2683</v>
      </c>
      <c r="S30" s="191">
        <v>-1335</v>
      </c>
      <c r="T30" s="192">
        <v>-1522</v>
      </c>
      <c r="U30" s="192">
        <v>19</v>
      </c>
      <c r="V30" s="193">
        <v>-631</v>
      </c>
      <c r="W30" s="191">
        <v>-1499</v>
      </c>
      <c r="X30" s="192">
        <v>-2408</v>
      </c>
      <c r="Y30" s="192">
        <v>-117</v>
      </c>
      <c r="Z30" s="193">
        <v>2694</v>
      </c>
      <c r="AA30" s="318">
        <v>219</v>
      </c>
      <c r="AB30" s="357">
        <v>-562</v>
      </c>
      <c r="AC30" s="192">
        <v>-449</v>
      </c>
      <c r="AD30" s="193">
        <v>-1040</v>
      </c>
      <c r="AE30" s="191">
        <v>-342</v>
      </c>
      <c r="AF30" s="192">
        <v>-1112</v>
      </c>
      <c r="AG30" s="192">
        <v>-950</v>
      </c>
      <c r="AH30" s="193">
        <v>-422</v>
      </c>
      <c r="AI30" s="318">
        <v>-556</v>
      </c>
      <c r="AJ30" s="74">
        <v>-1290</v>
      </c>
      <c r="AK30" s="357">
        <v>-508</v>
      </c>
      <c r="AL30" s="497">
        <v>-445</v>
      </c>
      <c r="AM30" s="318">
        <v>-689</v>
      </c>
      <c r="AN30" s="193">
        <v>-1680</v>
      </c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2:40" s="13" customFormat="1" ht="39" customHeight="1" thickTop="1">
      <c r="B31" s="105" t="s">
        <v>36</v>
      </c>
      <c r="C31" s="201">
        <v>-721</v>
      </c>
      <c r="D31" s="202">
        <v>-16788</v>
      </c>
      <c r="E31" s="202">
        <v>5745</v>
      </c>
      <c r="F31" s="200">
        <v>-21845</v>
      </c>
      <c r="G31" s="201">
        <v>9802</v>
      </c>
      <c r="H31" s="202">
        <v>-250873</v>
      </c>
      <c r="I31" s="202">
        <v>2114</v>
      </c>
      <c r="J31" s="203">
        <v>-173518</v>
      </c>
      <c r="K31" s="201">
        <f>SUM(K26:K30)-1</f>
        <v>18441</v>
      </c>
      <c r="L31" s="202">
        <f>25908-K31</f>
        <v>7467</v>
      </c>
      <c r="M31" s="202">
        <v>10889</v>
      </c>
      <c r="N31" s="203">
        <v>6909</v>
      </c>
      <c r="O31" s="319">
        <v>18713</v>
      </c>
      <c r="P31" s="202">
        <v>12643</v>
      </c>
      <c r="Q31" s="202">
        <v>16276</v>
      </c>
      <c r="R31" s="200">
        <v>11134</v>
      </c>
      <c r="S31" s="201">
        <v>27068</v>
      </c>
      <c r="T31" s="202">
        <v>8376</v>
      </c>
      <c r="U31" s="202">
        <v>18116</v>
      </c>
      <c r="V31" s="203">
        <v>9133</v>
      </c>
      <c r="W31" s="201">
        <v>16301</v>
      </c>
      <c r="X31" s="202">
        <v>19611</v>
      </c>
      <c r="Y31" s="202">
        <v>-8634</v>
      </c>
      <c r="Z31" s="203">
        <v>-8277</v>
      </c>
      <c r="AA31" s="319">
        <v>-1564</v>
      </c>
      <c r="AB31" s="358">
        <v>21572</v>
      </c>
      <c r="AC31" s="202">
        <v>-11961</v>
      </c>
      <c r="AD31" s="203">
        <v>747</v>
      </c>
      <c r="AE31" s="201">
        <v>6554</v>
      </c>
      <c r="AF31" s="202">
        <v>2564</v>
      </c>
      <c r="AG31" s="202">
        <v>5656</v>
      </c>
      <c r="AH31" s="203">
        <v>1207</v>
      </c>
      <c r="AI31" s="319">
        <v>6876</v>
      </c>
      <c r="AJ31" s="200">
        <v>3405</v>
      </c>
      <c r="AK31" s="358">
        <v>-23739</v>
      </c>
      <c r="AL31" s="498">
        <v>9809</v>
      </c>
      <c r="AM31" s="319">
        <v>1650</v>
      </c>
      <c r="AN31" s="203">
        <v>1365</v>
      </c>
    </row>
    <row r="32" spans="2:41" s="68" customFormat="1" ht="39" customHeight="1">
      <c r="B32" s="75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M32" s="74"/>
      <c r="AO32" s="74"/>
    </row>
    <row r="33" spans="35:41" ht="20.25" customHeight="1">
      <c r="AI33" s="76"/>
      <c r="AJ33" s="76"/>
      <c r="AK33" s="76"/>
      <c r="AL33" s="76"/>
      <c r="AM33" s="76"/>
      <c r="AN33" s="76"/>
      <c r="AO33" s="76"/>
    </row>
    <row r="34" spans="2:44" ht="20.25">
      <c r="B34" s="77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6"/>
      <c r="T34" s="206"/>
      <c r="U34" s="206"/>
      <c r="V34" s="206"/>
      <c r="W34" s="206"/>
      <c r="X34" s="206"/>
      <c r="Y34" s="207"/>
      <c r="Z34" s="207"/>
      <c r="AA34" s="207"/>
      <c r="AB34" s="208"/>
      <c r="AC34" s="208"/>
      <c r="AD34" s="208"/>
      <c r="AE34" s="207"/>
      <c r="AF34" s="207"/>
      <c r="AG34" s="207"/>
      <c r="AH34" s="207"/>
      <c r="AI34" s="412"/>
      <c r="AJ34" s="78"/>
      <c r="AK34" s="78"/>
      <c r="AL34" s="78"/>
      <c r="AM34" s="412"/>
      <c r="AN34" s="78"/>
      <c r="AO34" s="412"/>
      <c r="AP34" s="78"/>
      <c r="AQ34" s="78"/>
      <c r="AR34" s="78"/>
    </row>
    <row r="35" spans="2:44" ht="20.25">
      <c r="B35" s="77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  <c r="T35" s="206"/>
      <c r="U35" s="206"/>
      <c r="V35" s="206"/>
      <c r="W35" s="206"/>
      <c r="X35" s="206"/>
      <c r="Y35" s="207"/>
      <c r="Z35" s="207"/>
      <c r="AA35" s="207"/>
      <c r="AB35" s="208"/>
      <c r="AC35" s="208"/>
      <c r="AD35" s="208"/>
      <c r="AE35" s="207"/>
      <c r="AF35" s="207"/>
      <c r="AG35" s="207"/>
      <c r="AH35" s="207"/>
      <c r="AI35" s="412"/>
      <c r="AJ35" s="78"/>
      <c r="AK35" s="78"/>
      <c r="AL35" s="78"/>
      <c r="AM35" s="412"/>
      <c r="AN35" s="78"/>
      <c r="AO35" s="412"/>
      <c r="AP35" s="78"/>
      <c r="AQ35" s="78"/>
      <c r="AR35" s="78"/>
    </row>
    <row r="36" spans="2:44" ht="20.25">
      <c r="B36" s="77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06"/>
      <c r="U36" s="206"/>
      <c r="V36" s="206"/>
      <c r="W36" s="206"/>
      <c r="X36" s="206"/>
      <c r="Y36" s="209"/>
      <c r="Z36" s="210"/>
      <c r="AA36" s="210"/>
      <c r="AB36" s="211"/>
      <c r="AC36" s="211"/>
      <c r="AD36" s="211"/>
      <c r="AE36" s="210"/>
      <c r="AF36" s="210"/>
      <c r="AG36" s="210"/>
      <c r="AH36" s="210"/>
      <c r="AI36" s="296"/>
      <c r="AJ36" s="79"/>
      <c r="AK36" s="79"/>
      <c r="AL36" s="79"/>
      <c r="AM36" s="296"/>
      <c r="AN36" s="79"/>
      <c r="AO36" s="296"/>
      <c r="AP36" s="79"/>
      <c r="AQ36" s="79"/>
      <c r="AR36" s="79"/>
    </row>
    <row r="37" spans="2:44" ht="20.25">
      <c r="B37" s="77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6"/>
      <c r="T37" s="206"/>
      <c r="U37" s="206"/>
      <c r="V37" s="206"/>
      <c r="W37" s="206"/>
      <c r="X37" s="206"/>
      <c r="Y37" s="209"/>
      <c r="Z37" s="210"/>
      <c r="AA37" s="210"/>
      <c r="AB37" s="211"/>
      <c r="AC37" s="211"/>
      <c r="AD37" s="211"/>
      <c r="AE37" s="210"/>
      <c r="AF37" s="210"/>
      <c r="AG37" s="210"/>
      <c r="AH37" s="210"/>
      <c r="AI37" s="296"/>
      <c r="AJ37" s="79"/>
      <c r="AK37" s="79"/>
      <c r="AL37" s="79"/>
      <c r="AM37" s="296"/>
      <c r="AN37" s="79"/>
      <c r="AO37" s="296"/>
      <c r="AP37" s="79"/>
      <c r="AQ37" s="79"/>
      <c r="AR37" s="79"/>
    </row>
    <row r="42" ht="14.25" customHeight="1"/>
  </sheetData>
  <sheetProtection/>
  <mergeCells count="10">
    <mergeCell ref="AM2:AN2"/>
    <mergeCell ref="C2:F2"/>
    <mergeCell ref="G2:J2"/>
    <mergeCell ref="K2:N2"/>
    <mergeCell ref="AI2:AL2"/>
    <mergeCell ref="O2:R2"/>
    <mergeCell ref="W2:Z2"/>
    <mergeCell ref="AE2:AH2"/>
    <mergeCell ref="AA2:AD2"/>
    <mergeCell ref="S2:V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R8" sqref="R8"/>
      <selection pane="topRight" activeCell="A1" sqref="A1"/>
    </sheetView>
  </sheetViews>
  <sheetFormatPr defaultColWidth="9.00390625" defaultRowHeight="14.25" customHeight="1"/>
  <cols>
    <col min="1" max="1" width="3.625" style="32" customWidth="1"/>
    <col min="2" max="2" width="47.125" style="16" customWidth="1"/>
    <col min="3" max="4" width="20.625" style="152" customWidth="1"/>
    <col min="5" max="5" width="20.625" style="212" customWidth="1"/>
    <col min="6" max="7" width="20.625" style="152" customWidth="1"/>
    <col min="8" max="9" width="20.625" style="212" customWidth="1"/>
    <col min="10" max="12" width="20.625" style="32" customWidth="1"/>
    <col min="13" max="13" width="9.625" style="32" bestFit="1" customWidth="1"/>
    <col min="14" max="16384" width="9.00390625" style="32" customWidth="1"/>
  </cols>
  <sheetData>
    <row r="1" spans="1:12" ht="24.75" customHeight="1">
      <c r="A1" s="35" t="s">
        <v>224</v>
      </c>
      <c r="B1" s="35"/>
      <c r="C1" s="286"/>
      <c r="F1" s="286"/>
      <c r="I1" s="154"/>
      <c r="J1" s="154"/>
      <c r="K1" s="154"/>
      <c r="L1" s="638"/>
    </row>
    <row r="2" spans="1:12" ht="24.75" customHeight="1">
      <c r="A2" s="35"/>
      <c r="B2" s="286"/>
      <c r="C2" s="286"/>
      <c r="F2" s="286"/>
      <c r="I2" s="154"/>
      <c r="J2" s="154"/>
      <c r="K2" s="154"/>
      <c r="L2" s="638" t="s">
        <v>431</v>
      </c>
    </row>
    <row r="3" spans="2:7" ht="6.75" customHeight="1">
      <c r="B3" s="20"/>
      <c r="D3" s="153"/>
      <c r="G3" s="153"/>
    </row>
    <row r="4" spans="2:12" s="413" customFormat="1" ht="61.5" customHeight="1">
      <c r="B4" s="61"/>
      <c r="C4" s="371" t="s">
        <v>319</v>
      </c>
      <c r="D4" s="414" t="s">
        <v>320</v>
      </c>
      <c r="E4" s="371" t="s">
        <v>321</v>
      </c>
      <c r="F4" s="371" t="s">
        <v>23</v>
      </c>
      <c r="G4" s="414" t="s">
        <v>24</v>
      </c>
      <c r="H4" s="371" t="s">
        <v>27</v>
      </c>
      <c r="I4" s="373" t="s">
        <v>225</v>
      </c>
      <c r="J4" s="416" t="s">
        <v>76</v>
      </c>
      <c r="K4" s="671" t="s">
        <v>325</v>
      </c>
      <c r="L4" s="383" t="s">
        <v>438</v>
      </c>
    </row>
    <row r="5" spans="2:12" s="18" customFormat="1" ht="21" customHeight="1">
      <c r="B5" s="109" t="s">
        <v>39</v>
      </c>
      <c r="C5" s="213"/>
      <c r="D5" s="213"/>
      <c r="E5" s="213"/>
      <c r="F5" s="213"/>
      <c r="G5" s="213"/>
      <c r="H5" s="213"/>
      <c r="I5" s="374"/>
      <c r="J5" s="213"/>
      <c r="K5" s="672"/>
      <c r="L5" s="628"/>
    </row>
    <row r="6" spans="2:12" s="17" customFormat="1" ht="19.5" customHeight="1">
      <c r="B6" s="470" t="s">
        <v>226</v>
      </c>
      <c r="C6" s="555">
        <v>435671</v>
      </c>
      <c r="D6" s="555">
        <v>426082</v>
      </c>
      <c r="E6" s="555">
        <v>521937</v>
      </c>
      <c r="F6" s="214">
        <v>471570</v>
      </c>
      <c r="G6" s="214">
        <v>380195</v>
      </c>
      <c r="H6" s="214">
        <v>421629</v>
      </c>
      <c r="I6" s="375">
        <v>455728</v>
      </c>
      <c r="J6" s="214">
        <v>415694</v>
      </c>
      <c r="K6" s="673">
        <v>442706</v>
      </c>
      <c r="L6" s="446">
        <v>412402</v>
      </c>
    </row>
    <row r="7" spans="2:12" s="17" customFormat="1" ht="19.5" customHeight="1">
      <c r="B7" s="465" t="s">
        <v>227</v>
      </c>
      <c r="C7" s="417">
        <v>708982</v>
      </c>
      <c r="D7" s="417">
        <v>618086</v>
      </c>
      <c r="E7" s="417">
        <v>613513</v>
      </c>
      <c r="F7" s="215">
        <v>672658</v>
      </c>
      <c r="G7" s="215">
        <v>691492</v>
      </c>
      <c r="H7" s="215">
        <v>522397</v>
      </c>
      <c r="I7" s="376">
        <v>462233</v>
      </c>
      <c r="J7" s="215">
        <v>478880</v>
      </c>
      <c r="K7" s="674">
        <v>490708</v>
      </c>
      <c r="L7" s="447">
        <v>447517</v>
      </c>
    </row>
    <row r="8" spans="2:12" s="17" customFormat="1" ht="19.5" customHeight="1">
      <c r="B8" s="465" t="s">
        <v>228</v>
      </c>
      <c r="C8" s="417">
        <v>17705</v>
      </c>
      <c r="D8" s="417">
        <v>7150</v>
      </c>
      <c r="E8" s="417">
        <v>6471</v>
      </c>
      <c r="F8" s="215">
        <v>7251</v>
      </c>
      <c r="G8" s="215">
        <v>9180</v>
      </c>
      <c r="H8" s="215">
        <v>2123</v>
      </c>
      <c r="I8" s="376">
        <v>6131</v>
      </c>
      <c r="J8" s="215">
        <v>5437</v>
      </c>
      <c r="K8" s="674">
        <v>1297</v>
      </c>
      <c r="L8" s="447">
        <v>768</v>
      </c>
    </row>
    <row r="9" spans="2:12" s="18" customFormat="1" ht="18" customHeight="1">
      <c r="B9" s="465" t="s">
        <v>229</v>
      </c>
      <c r="C9" s="417">
        <v>239499</v>
      </c>
      <c r="D9" s="417">
        <v>194694</v>
      </c>
      <c r="E9" s="417">
        <v>214163</v>
      </c>
      <c r="F9" s="215">
        <v>315885</v>
      </c>
      <c r="G9" s="215">
        <v>422158</v>
      </c>
      <c r="H9" s="215">
        <v>382899</v>
      </c>
      <c r="I9" s="376">
        <v>248629</v>
      </c>
      <c r="J9" s="215">
        <v>243210</v>
      </c>
      <c r="K9" s="674">
        <v>270645</v>
      </c>
      <c r="L9" s="447">
        <v>285008</v>
      </c>
    </row>
    <row r="10" spans="2:12" s="17" customFormat="1" ht="19.5" customHeight="1">
      <c r="B10" s="465" t="s">
        <v>230</v>
      </c>
      <c r="C10" s="417">
        <v>188002</v>
      </c>
      <c r="D10" s="417">
        <v>41000</v>
      </c>
      <c r="E10" s="417">
        <v>44237</v>
      </c>
      <c r="F10" s="215">
        <v>23182</v>
      </c>
      <c r="G10" s="215">
        <v>11609</v>
      </c>
      <c r="H10" s="215">
        <v>9375</v>
      </c>
      <c r="I10" s="376">
        <v>7943</v>
      </c>
      <c r="J10" s="215">
        <v>8518</v>
      </c>
      <c r="K10" s="674">
        <v>5667</v>
      </c>
      <c r="L10" s="447">
        <v>5173</v>
      </c>
    </row>
    <row r="11" spans="2:12" s="17" customFormat="1" ht="19.5" customHeight="1">
      <c r="B11" s="465" t="s">
        <v>231</v>
      </c>
      <c r="C11" s="417">
        <v>13346</v>
      </c>
      <c r="D11" s="417">
        <v>7482</v>
      </c>
      <c r="E11" s="417">
        <v>8886</v>
      </c>
      <c r="F11" s="215">
        <v>8591</v>
      </c>
      <c r="G11" s="215">
        <v>19179</v>
      </c>
      <c r="H11" s="215">
        <v>15821</v>
      </c>
      <c r="I11" s="376">
        <v>13484</v>
      </c>
      <c r="J11" s="215">
        <v>15402</v>
      </c>
      <c r="K11" s="674">
        <v>4577</v>
      </c>
      <c r="L11" s="447">
        <v>6389</v>
      </c>
    </row>
    <row r="12" spans="2:12" s="17" customFormat="1" ht="18" customHeight="1">
      <c r="B12" s="465" t="s">
        <v>232</v>
      </c>
      <c r="C12" s="417">
        <v>171637</v>
      </c>
      <c r="D12" s="417">
        <v>139590</v>
      </c>
      <c r="E12" s="417">
        <v>116416</v>
      </c>
      <c r="F12" s="215">
        <v>130636</v>
      </c>
      <c r="G12" s="215">
        <v>156000</v>
      </c>
      <c r="H12" s="215">
        <v>129237</v>
      </c>
      <c r="I12" s="376">
        <v>100216</v>
      </c>
      <c r="J12" s="215">
        <v>106832</v>
      </c>
      <c r="K12" s="674">
        <v>88132</v>
      </c>
      <c r="L12" s="447">
        <v>79759</v>
      </c>
    </row>
    <row r="13" spans="2:13" s="17" customFormat="1" ht="18" customHeight="1">
      <c r="B13" s="471" t="s">
        <v>233</v>
      </c>
      <c r="C13" s="216">
        <v>-39926</v>
      </c>
      <c r="D13" s="216">
        <v>-10957</v>
      </c>
      <c r="E13" s="216">
        <v>-15172</v>
      </c>
      <c r="F13" s="216">
        <v>-14695</v>
      </c>
      <c r="G13" s="216">
        <v>-13869</v>
      </c>
      <c r="H13" s="216">
        <v>-10312</v>
      </c>
      <c r="I13" s="377">
        <v>-9089</v>
      </c>
      <c r="J13" s="216">
        <v>-7347</v>
      </c>
      <c r="K13" s="675">
        <v>-5583</v>
      </c>
      <c r="L13" s="448">
        <v>-3390</v>
      </c>
      <c r="M13" s="415"/>
    </row>
    <row r="14" spans="2:13" s="23" customFormat="1" ht="21" customHeight="1">
      <c r="B14" s="110" t="s">
        <v>40</v>
      </c>
      <c r="C14" s="557">
        <v>1734918</v>
      </c>
      <c r="D14" s="557">
        <v>1423129</v>
      </c>
      <c r="E14" s="557">
        <v>1510454</v>
      </c>
      <c r="F14" s="218">
        <v>1615081</v>
      </c>
      <c r="G14" s="218">
        <v>1675946</v>
      </c>
      <c r="H14" s="218">
        <v>1473172</v>
      </c>
      <c r="I14" s="217">
        <v>1285277</v>
      </c>
      <c r="J14" s="218">
        <v>1266629</v>
      </c>
      <c r="K14" s="676">
        <v>1298151</v>
      </c>
      <c r="L14" s="449">
        <v>1233630</v>
      </c>
      <c r="M14" s="22"/>
    </row>
    <row r="15" spans="2:13" s="23" customFormat="1" ht="21" customHeight="1">
      <c r="B15" s="109" t="s">
        <v>41</v>
      </c>
      <c r="C15" s="558">
        <v>493163</v>
      </c>
      <c r="D15" s="558">
        <v>246652</v>
      </c>
      <c r="E15" s="558">
        <v>246665</v>
      </c>
      <c r="F15" s="219">
        <v>229966</v>
      </c>
      <c r="G15" s="219">
        <v>232018</v>
      </c>
      <c r="H15" s="219">
        <v>209720</v>
      </c>
      <c r="I15" s="220">
        <v>222665</v>
      </c>
      <c r="J15" s="219">
        <v>215774</v>
      </c>
      <c r="K15" s="677">
        <v>233260</v>
      </c>
      <c r="L15" s="450">
        <v>228127</v>
      </c>
      <c r="M15" s="22"/>
    </row>
    <row r="16" spans="2:12" s="18" customFormat="1" ht="21" customHeight="1">
      <c r="B16" s="109" t="s">
        <v>42</v>
      </c>
      <c r="C16" s="558">
        <v>66228</v>
      </c>
      <c r="D16" s="558">
        <v>103850</v>
      </c>
      <c r="E16" s="558">
        <v>100131</v>
      </c>
      <c r="F16" s="219">
        <v>99127</v>
      </c>
      <c r="G16" s="219">
        <v>133343</v>
      </c>
      <c r="H16" s="219">
        <v>114855</v>
      </c>
      <c r="I16" s="220">
        <v>114445</v>
      </c>
      <c r="J16" s="219">
        <v>132595</v>
      </c>
      <c r="K16" s="677">
        <v>124497</v>
      </c>
      <c r="L16" s="450">
        <v>117569</v>
      </c>
    </row>
    <row r="17" spans="2:12" s="17" customFormat="1" ht="18.75" customHeight="1">
      <c r="B17" s="624" t="s">
        <v>234</v>
      </c>
      <c r="C17" s="285">
        <v>41375</v>
      </c>
      <c r="D17" s="285">
        <v>79989</v>
      </c>
      <c r="E17" s="285">
        <v>76897</v>
      </c>
      <c r="F17" s="134">
        <v>69925</v>
      </c>
      <c r="G17" s="134">
        <v>65466</v>
      </c>
      <c r="H17" s="134">
        <v>60685</v>
      </c>
      <c r="I17" s="378">
        <v>54305</v>
      </c>
      <c r="J17" s="134">
        <v>51474</v>
      </c>
      <c r="K17" s="678">
        <v>44612</v>
      </c>
      <c r="L17" s="435">
        <v>42155</v>
      </c>
    </row>
    <row r="18" spans="2:12" s="17" customFormat="1" ht="18.75" customHeight="1">
      <c r="B18" s="624" t="s">
        <v>232</v>
      </c>
      <c r="C18" s="285">
        <v>24852</v>
      </c>
      <c r="D18" s="285">
        <v>23860</v>
      </c>
      <c r="E18" s="285">
        <v>23233</v>
      </c>
      <c r="F18" s="134">
        <v>29202</v>
      </c>
      <c r="G18" s="134">
        <v>67876</v>
      </c>
      <c r="H18" s="134">
        <v>54170</v>
      </c>
      <c r="I18" s="378">
        <v>60139</v>
      </c>
      <c r="J18" s="134">
        <v>81120</v>
      </c>
      <c r="K18" s="678">
        <v>79884</v>
      </c>
      <c r="L18" s="435">
        <v>75414</v>
      </c>
    </row>
    <row r="19" spans="2:12" s="17" customFormat="1" ht="18.75" customHeight="1">
      <c r="B19" s="109" t="s">
        <v>100</v>
      </c>
      <c r="C19" s="558">
        <v>781335</v>
      </c>
      <c r="D19" s="558">
        <v>673924</v>
      </c>
      <c r="E19" s="558">
        <v>663403</v>
      </c>
      <c r="F19" s="219">
        <v>671857</v>
      </c>
      <c r="G19" s="219">
        <v>625514</v>
      </c>
      <c r="H19" s="219">
        <v>513798</v>
      </c>
      <c r="I19" s="220">
        <v>538093</v>
      </c>
      <c r="J19" s="219">
        <v>501678</v>
      </c>
      <c r="K19" s="677">
        <v>464419</v>
      </c>
      <c r="L19" s="685">
        <v>426938</v>
      </c>
    </row>
    <row r="20" spans="2:12" s="17" customFormat="1" ht="18.75" customHeight="1">
      <c r="B20" s="464" t="s">
        <v>235</v>
      </c>
      <c r="C20" s="559">
        <v>410531</v>
      </c>
      <c r="D20" s="559">
        <v>409307</v>
      </c>
      <c r="E20" s="559">
        <v>488291</v>
      </c>
      <c r="F20" s="221">
        <v>518615</v>
      </c>
      <c r="G20" s="221">
        <v>480993</v>
      </c>
      <c r="H20" s="221">
        <v>351466</v>
      </c>
      <c r="I20" s="379">
        <v>327869</v>
      </c>
      <c r="J20" s="221">
        <v>333050</v>
      </c>
      <c r="K20" s="679">
        <v>313897</v>
      </c>
      <c r="L20" s="440">
        <v>285298</v>
      </c>
    </row>
    <row r="21" spans="2:12" s="17" customFormat="1" ht="18.75" customHeight="1">
      <c r="B21" s="624" t="s">
        <v>236</v>
      </c>
      <c r="C21" s="285">
        <v>182093</v>
      </c>
      <c r="D21" s="285">
        <v>102142</v>
      </c>
      <c r="E21" s="285">
        <v>38867</v>
      </c>
      <c r="F21" s="134">
        <v>39304</v>
      </c>
      <c r="G21" s="134">
        <v>36961</v>
      </c>
      <c r="H21" s="134">
        <v>27908</v>
      </c>
      <c r="I21" s="378">
        <v>25113</v>
      </c>
      <c r="J21" s="134">
        <v>13370</v>
      </c>
      <c r="K21" s="678">
        <v>22415</v>
      </c>
      <c r="L21" s="440">
        <v>22639</v>
      </c>
    </row>
    <row r="22" spans="2:12" s="17" customFormat="1" ht="18.75" customHeight="1">
      <c r="B22" s="624" t="s">
        <v>237</v>
      </c>
      <c r="C22" s="285" t="s">
        <v>355</v>
      </c>
      <c r="D22" s="285">
        <v>286934</v>
      </c>
      <c r="E22" s="285">
        <v>176527</v>
      </c>
      <c r="F22" s="134">
        <v>162305</v>
      </c>
      <c r="G22" s="134">
        <v>109440</v>
      </c>
      <c r="H22" s="134">
        <v>92378</v>
      </c>
      <c r="I22" s="378">
        <v>88358</v>
      </c>
      <c r="J22" s="134">
        <v>79971</v>
      </c>
      <c r="K22" s="678">
        <v>68164</v>
      </c>
      <c r="L22" s="435">
        <v>61669</v>
      </c>
    </row>
    <row r="23" spans="2:12" s="17" customFormat="1" ht="18.75" customHeight="1">
      <c r="B23" s="624" t="s">
        <v>231</v>
      </c>
      <c r="C23" s="285">
        <v>97507</v>
      </c>
      <c r="D23" s="285">
        <v>58051</v>
      </c>
      <c r="E23" s="285">
        <v>23880</v>
      </c>
      <c r="F23" s="134">
        <v>19754</v>
      </c>
      <c r="G23" s="134">
        <v>31053</v>
      </c>
      <c r="H23" s="134">
        <v>64137</v>
      </c>
      <c r="I23" s="378">
        <v>61432</v>
      </c>
      <c r="J23" s="134">
        <v>52881</v>
      </c>
      <c r="K23" s="678">
        <v>22142</v>
      </c>
      <c r="L23" s="435">
        <v>21900</v>
      </c>
    </row>
    <row r="24" spans="2:12" s="17" customFormat="1" ht="18.75" customHeight="1">
      <c r="B24" s="624" t="s">
        <v>46</v>
      </c>
      <c r="C24" s="285" t="s">
        <v>355</v>
      </c>
      <c r="D24" s="285" t="s">
        <v>355</v>
      </c>
      <c r="E24" s="285" t="s">
        <v>355</v>
      </c>
      <c r="F24" s="285" t="s">
        <v>355</v>
      </c>
      <c r="G24" s="285" t="s">
        <v>355</v>
      </c>
      <c r="H24" s="285" t="s">
        <v>355</v>
      </c>
      <c r="I24" s="380">
        <v>53261</v>
      </c>
      <c r="J24" s="285">
        <v>33993</v>
      </c>
      <c r="K24" s="678">
        <v>31934</v>
      </c>
      <c r="L24" s="435">
        <v>31735</v>
      </c>
    </row>
    <row r="25" spans="2:12" s="17" customFormat="1" ht="18.75" customHeight="1">
      <c r="B25" s="624" t="s">
        <v>232</v>
      </c>
      <c r="C25" s="285">
        <v>234988</v>
      </c>
      <c r="D25" s="285">
        <v>54820</v>
      </c>
      <c r="E25" s="285">
        <v>58793</v>
      </c>
      <c r="F25" s="134">
        <v>49916</v>
      </c>
      <c r="G25" s="134">
        <v>44400</v>
      </c>
      <c r="H25" s="134">
        <v>39435</v>
      </c>
      <c r="I25" s="378">
        <v>39264</v>
      </c>
      <c r="J25" s="134">
        <v>48168</v>
      </c>
      <c r="K25" s="678">
        <v>52788</v>
      </c>
      <c r="L25" s="435">
        <v>48616</v>
      </c>
    </row>
    <row r="26" spans="2:12" s="17" customFormat="1" ht="18.75" customHeight="1">
      <c r="B26" s="625" t="s">
        <v>233</v>
      </c>
      <c r="C26" s="222">
        <v>-143786</v>
      </c>
      <c r="D26" s="222">
        <v>-237332</v>
      </c>
      <c r="E26" s="222">
        <v>-122956</v>
      </c>
      <c r="F26" s="222">
        <v>-118039</v>
      </c>
      <c r="G26" s="222">
        <v>-77335</v>
      </c>
      <c r="H26" s="222">
        <v>-61526</v>
      </c>
      <c r="I26" s="381">
        <v>-57207</v>
      </c>
      <c r="J26" s="222">
        <v>-59758</v>
      </c>
      <c r="K26" s="680">
        <v>-47223</v>
      </c>
      <c r="L26" s="451">
        <v>-44921</v>
      </c>
    </row>
    <row r="27" spans="2:13" s="23" customFormat="1" ht="21" customHeight="1">
      <c r="B27" s="626" t="s">
        <v>101</v>
      </c>
      <c r="C27" s="557">
        <v>1340726</v>
      </c>
      <c r="D27" s="557">
        <v>1024427</v>
      </c>
      <c r="E27" s="557">
        <v>1010200</v>
      </c>
      <c r="F27" s="218">
        <v>1000951</v>
      </c>
      <c r="G27" s="218">
        <v>990875</v>
      </c>
      <c r="H27" s="218">
        <v>838375</v>
      </c>
      <c r="I27" s="217">
        <v>875204</v>
      </c>
      <c r="J27" s="218">
        <v>850049</v>
      </c>
      <c r="K27" s="676">
        <v>822177</v>
      </c>
      <c r="L27" s="449">
        <v>772635</v>
      </c>
      <c r="M27" s="22"/>
    </row>
    <row r="28" spans="2:12" s="17" customFormat="1" ht="18.75" customHeight="1">
      <c r="B28" s="627" t="s">
        <v>102</v>
      </c>
      <c r="C28" s="560">
        <v>1377</v>
      </c>
      <c r="D28" s="560">
        <v>921</v>
      </c>
      <c r="E28" s="560">
        <v>1024</v>
      </c>
      <c r="F28" s="223">
        <v>3475</v>
      </c>
      <c r="G28" s="223">
        <v>2529</v>
      </c>
      <c r="H28" s="223">
        <v>1410</v>
      </c>
      <c r="I28" s="154">
        <v>436</v>
      </c>
      <c r="J28" s="223">
        <v>281</v>
      </c>
      <c r="K28" s="681">
        <v>266</v>
      </c>
      <c r="L28" s="452">
        <v>247</v>
      </c>
    </row>
    <row r="29" spans="2:13" s="23" customFormat="1" ht="21" customHeight="1" thickBot="1">
      <c r="B29" s="111" t="s">
        <v>74</v>
      </c>
      <c r="C29" s="561">
        <v>3077022</v>
      </c>
      <c r="D29" s="561">
        <v>2448478</v>
      </c>
      <c r="E29" s="561">
        <v>2521679</v>
      </c>
      <c r="F29" s="225">
        <v>2619507</v>
      </c>
      <c r="G29" s="225">
        <v>2669352</v>
      </c>
      <c r="H29" s="225">
        <v>2312958</v>
      </c>
      <c r="I29" s="224">
        <v>2160918</v>
      </c>
      <c r="J29" s="225">
        <v>2116960</v>
      </c>
      <c r="K29" s="682">
        <v>2120596</v>
      </c>
      <c r="L29" s="453">
        <v>2006513</v>
      </c>
      <c r="M29" s="22"/>
    </row>
    <row r="30" spans="2:12" s="17" customFormat="1" ht="21" customHeight="1" thickTop="1">
      <c r="B30" s="109" t="s">
        <v>103</v>
      </c>
      <c r="C30" s="560"/>
      <c r="D30" s="560"/>
      <c r="E30" s="560"/>
      <c r="F30" s="223"/>
      <c r="G30" s="223"/>
      <c r="H30" s="223"/>
      <c r="I30" s="154"/>
      <c r="J30" s="223"/>
      <c r="K30" s="681"/>
      <c r="L30" s="452"/>
    </row>
    <row r="31" spans="2:12" s="17" customFormat="1" ht="18.75" customHeight="1">
      <c r="B31" s="470" t="s">
        <v>238</v>
      </c>
      <c r="C31" s="555">
        <v>479264</v>
      </c>
      <c r="D31" s="555">
        <v>472513</v>
      </c>
      <c r="E31" s="555">
        <v>451438</v>
      </c>
      <c r="F31" s="214">
        <v>531508</v>
      </c>
      <c r="G31" s="214">
        <v>578995</v>
      </c>
      <c r="H31" s="214">
        <v>418811</v>
      </c>
      <c r="I31" s="375">
        <v>377468</v>
      </c>
      <c r="J31" s="214">
        <v>414984</v>
      </c>
      <c r="K31" s="673">
        <v>461799</v>
      </c>
      <c r="L31" s="446">
        <v>438969</v>
      </c>
    </row>
    <row r="32" spans="2:12" s="17" customFormat="1" ht="18.75" customHeight="1">
      <c r="B32" s="465" t="s">
        <v>239</v>
      </c>
      <c r="C32" s="417">
        <v>1320861</v>
      </c>
      <c r="D32" s="417">
        <v>933100</v>
      </c>
      <c r="E32" s="417">
        <v>775555</v>
      </c>
      <c r="F32" s="215">
        <v>501055</v>
      </c>
      <c r="G32" s="215">
        <v>497208</v>
      </c>
      <c r="H32" s="215">
        <v>351841</v>
      </c>
      <c r="I32" s="376">
        <v>256652</v>
      </c>
      <c r="J32" s="215">
        <v>247656</v>
      </c>
      <c r="K32" s="674">
        <v>282524</v>
      </c>
      <c r="L32" s="447">
        <v>306424</v>
      </c>
    </row>
    <row r="33" spans="2:12" s="18" customFormat="1" ht="19.5" customHeight="1">
      <c r="B33" s="465" t="s">
        <v>240</v>
      </c>
      <c r="C33" s="417">
        <v>141200</v>
      </c>
      <c r="D33" s="417">
        <v>139200</v>
      </c>
      <c r="E33" s="417">
        <v>29200</v>
      </c>
      <c r="F33" s="215">
        <v>10000</v>
      </c>
      <c r="G33" s="215">
        <v>25000</v>
      </c>
      <c r="H33" s="215">
        <v>35000</v>
      </c>
      <c r="I33" s="376">
        <v>10000</v>
      </c>
      <c r="J33" s="215">
        <v>2000</v>
      </c>
      <c r="K33" s="674">
        <v>2000</v>
      </c>
      <c r="L33" s="447">
        <v>2000</v>
      </c>
    </row>
    <row r="34" spans="2:12" s="17" customFormat="1" ht="19.5" customHeight="1">
      <c r="B34" s="465" t="s">
        <v>241</v>
      </c>
      <c r="C34" s="417">
        <v>38858</v>
      </c>
      <c r="D34" s="417">
        <v>43050</v>
      </c>
      <c r="E34" s="417">
        <v>9358</v>
      </c>
      <c r="F34" s="215">
        <v>896</v>
      </c>
      <c r="G34" s="215">
        <v>75100</v>
      </c>
      <c r="H34" s="215">
        <v>42136</v>
      </c>
      <c r="I34" s="376">
        <v>40120</v>
      </c>
      <c r="J34" s="215">
        <v>60000</v>
      </c>
      <c r="K34" s="674">
        <v>35000</v>
      </c>
      <c r="L34" s="447">
        <v>20000</v>
      </c>
    </row>
    <row r="35" spans="2:12" s="17" customFormat="1" ht="18.75" customHeight="1">
      <c r="B35" s="465" t="s">
        <v>242</v>
      </c>
      <c r="C35" s="417">
        <v>7788</v>
      </c>
      <c r="D35" s="417">
        <v>7644</v>
      </c>
      <c r="E35" s="417">
        <v>7774</v>
      </c>
      <c r="F35" s="215">
        <v>8811</v>
      </c>
      <c r="G35" s="215">
        <v>8246</v>
      </c>
      <c r="H35" s="215">
        <v>7230</v>
      </c>
      <c r="I35" s="376">
        <v>5949</v>
      </c>
      <c r="J35" s="215">
        <v>6591</v>
      </c>
      <c r="K35" s="674">
        <v>8850</v>
      </c>
      <c r="L35" s="447">
        <v>7009</v>
      </c>
    </row>
    <row r="36" spans="2:12" s="17" customFormat="1" ht="18.75" customHeight="1">
      <c r="B36" s="465" t="s">
        <v>243</v>
      </c>
      <c r="C36" s="417">
        <v>257</v>
      </c>
      <c r="D36" s="417">
        <v>422</v>
      </c>
      <c r="E36" s="417">
        <v>41</v>
      </c>
      <c r="F36" s="215">
        <v>34</v>
      </c>
      <c r="G36" s="215">
        <v>53</v>
      </c>
      <c r="H36" s="215">
        <v>597</v>
      </c>
      <c r="I36" s="376">
        <v>44</v>
      </c>
      <c r="J36" s="215">
        <v>146</v>
      </c>
      <c r="K36" s="674">
        <v>87</v>
      </c>
      <c r="L36" s="447">
        <v>34</v>
      </c>
    </row>
    <row r="37" spans="2:12" s="17" customFormat="1" ht="18.75" customHeight="1">
      <c r="B37" s="465" t="s">
        <v>244</v>
      </c>
      <c r="C37" s="417">
        <v>3108</v>
      </c>
      <c r="D37" s="417">
        <v>4234</v>
      </c>
      <c r="E37" s="417">
        <v>5148</v>
      </c>
      <c r="F37" s="215">
        <v>7412</v>
      </c>
      <c r="G37" s="215">
        <v>7686</v>
      </c>
      <c r="H37" s="215">
        <v>5503</v>
      </c>
      <c r="I37" s="376">
        <v>5497</v>
      </c>
      <c r="J37" s="215">
        <v>5845</v>
      </c>
      <c r="K37" s="674">
        <v>6254</v>
      </c>
      <c r="L37" s="447">
        <v>6287</v>
      </c>
    </row>
    <row r="38" spans="2:12" s="17" customFormat="1" ht="18.75" customHeight="1">
      <c r="B38" s="471" t="s">
        <v>232</v>
      </c>
      <c r="C38" s="556">
        <v>220979</v>
      </c>
      <c r="D38" s="556">
        <v>154515</v>
      </c>
      <c r="E38" s="556">
        <v>138198</v>
      </c>
      <c r="F38" s="216">
        <v>159778</v>
      </c>
      <c r="G38" s="216">
        <v>191161</v>
      </c>
      <c r="H38" s="216">
        <v>178734</v>
      </c>
      <c r="I38" s="377">
        <v>145801</v>
      </c>
      <c r="J38" s="216">
        <v>153321</v>
      </c>
      <c r="K38" s="675">
        <v>150906</v>
      </c>
      <c r="L38" s="448">
        <v>129530</v>
      </c>
    </row>
    <row r="39" spans="2:13" s="23" customFormat="1" ht="21" customHeight="1">
      <c r="B39" s="110" t="s">
        <v>104</v>
      </c>
      <c r="C39" s="557">
        <v>2212318</v>
      </c>
      <c r="D39" s="557">
        <v>1754681</v>
      </c>
      <c r="E39" s="557">
        <v>1416716</v>
      </c>
      <c r="F39" s="218">
        <v>1219497</v>
      </c>
      <c r="G39" s="218">
        <v>1383451</v>
      </c>
      <c r="H39" s="218">
        <v>1039857</v>
      </c>
      <c r="I39" s="217">
        <v>841533</v>
      </c>
      <c r="J39" s="218">
        <v>890544</v>
      </c>
      <c r="K39" s="676">
        <v>947422</v>
      </c>
      <c r="L39" s="449">
        <v>910255</v>
      </c>
      <c r="M39" s="22"/>
    </row>
    <row r="40" spans="2:13" s="23" customFormat="1" ht="21" customHeight="1">
      <c r="B40" s="112" t="s">
        <v>105</v>
      </c>
      <c r="C40" s="563"/>
      <c r="D40" s="563"/>
      <c r="E40" s="563"/>
      <c r="F40" s="226"/>
      <c r="G40" s="226"/>
      <c r="H40" s="226"/>
      <c r="I40" s="382"/>
      <c r="J40" s="226"/>
      <c r="K40" s="683"/>
      <c r="L40" s="455"/>
      <c r="M40" s="22"/>
    </row>
    <row r="41" spans="2:13" s="23" customFormat="1" ht="21" customHeight="1">
      <c r="B41" s="470" t="s">
        <v>245</v>
      </c>
      <c r="C41" s="555">
        <v>61167</v>
      </c>
      <c r="D41" s="555">
        <v>16048</v>
      </c>
      <c r="E41" s="555">
        <v>99036</v>
      </c>
      <c r="F41" s="214">
        <v>245540</v>
      </c>
      <c r="G41" s="214">
        <v>141496</v>
      </c>
      <c r="H41" s="214">
        <v>155120</v>
      </c>
      <c r="I41" s="375">
        <v>123647</v>
      </c>
      <c r="J41" s="214">
        <v>82719</v>
      </c>
      <c r="K41" s="673">
        <v>80000</v>
      </c>
      <c r="L41" s="446">
        <v>70000</v>
      </c>
      <c r="M41" s="22"/>
    </row>
    <row r="42" spans="2:13" s="23" customFormat="1" ht="21" customHeight="1">
      <c r="B42" s="465" t="s">
        <v>246</v>
      </c>
      <c r="C42" s="417">
        <v>430640</v>
      </c>
      <c r="D42" s="417">
        <v>296927</v>
      </c>
      <c r="E42" s="417">
        <v>473109</v>
      </c>
      <c r="F42" s="215">
        <v>560187</v>
      </c>
      <c r="G42" s="215">
        <v>560281</v>
      </c>
      <c r="H42" s="215">
        <v>702861</v>
      </c>
      <c r="I42" s="376">
        <v>763098</v>
      </c>
      <c r="J42" s="215">
        <v>723926</v>
      </c>
      <c r="K42" s="674">
        <v>691018</v>
      </c>
      <c r="L42" s="447">
        <v>643339</v>
      </c>
      <c r="M42" s="22"/>
    </row>
    <row r="43" spans="2:13" s="23" customFormat="1" ht="21" customHeight="1">
      <c r="B43" s="465" t="s">
        <v>243</v>
      </c>
      <c r="C43" s="417">
        <v>10463</v>
      </c>
      <c r="D43" s="417">
        <v>7544</v>
      </c>
      <c r="E43" s="417">
        <v>13553</v>
      </c>
      <c r="F43" s="215">
        <v>13078</v>
      </c>
      <c r="G43" s="215">
        <v>16685</v>
      </c>
      <c r="H43" s="215">
        <v>15528</v>
      </c>
      <c r="I43" s="376">
        <v>14743</v>
      </c>
      <c r="J43" s="215">
        <v>19009</v>
      </c>
      <c r="K43" s="674">
        <v>20596</v>
      </c>
      <c r="L43" s="447">
        <v>18430</v>
      </c>
      <c r="M43" s="22"/>
    </row>
    <row r="44" spans="2:13" s="23" customFormat="1" ht="21" customHeight="1">
      <c r="B44" s="465" t="s">
        <v>247</v>
      </c>
      <c r="C44" s="562" t="s">
        <v>355</v>
      </c>
      <c r="D44" s="562" t="s">
        <v>355</v>
      </c>
      <c r="E44" s="417">
        <v>445</v>
      </c>
      <c r="F44" s="215">
        <v>1238</v>
      </c>
      <c r="G44" s="215">
        <v>1193</v>
      </c>
      <c r="H44" s="215">
        <v>1045</v>
      </c>
      <c r="I44" s="376">
        <v>944</v>
      </c>
      <c r="J44" s="215">
        <v>774</v>
      </c>
      <c r="K44" s="674">
        <v>696</v>
      </c>
      <c r="L44" s="447">
        <v>672</v>
      </c>
      <c r="M44" s="22"/>
    </row>
    <row r="45" spans="2:13" s="23" customFormat="1" ht="21" customHeight="1">
      <c r="B45" s="465" t="s">
        <v>248</v>
      </c>
      <c r="C45" s="417">
        <v>7928</v>
      </c>
      <c r="D45" s="417">
        <v>29046</v>
      </c>
      <c r="E45" s="417">
        <v>25558</v>
      </c>
      <c r="F45" s="215">
        <v>22526</v>
      </c>
      <c r="G45" s="215">
        <v>19410</v>
      </c>
      <c r="H45" s="215">
        <v>16174</v>
      </c>
      <c r="I45" s="376">
        <v>13280</v>
      </c>
      <c r="J45" s="215">
        <v>13136</v>
      </c>
      <c r="K45" s="674">
        <v>14232</v>
      </c>
      <c r="L45" s="447">
        <v>14484</v>
      </c>
      <c r="M45" s="22"/>
    </row>
    <row r="46" spans="2:13" s="23" customFormat="1" ht="21" customHeight="1">
      <c r="B46" s="465" t="s">
        <v>249</v>
      </c>
      <c r="C46" s="562" t="s">
        <v>355</v>
      </c>
      <c r="D46" s="562" t="s">
        <v>355</v>
      </c>
      <c r="E46" s="562" t="s">
        <v>355</v>
      </c>
      <c r="F46" s="215">
        <v>1394</v>
      </c>
      <c r="G46" s="215">
        <v>958</v>
      </c>
      <c r="H46" s="215">
        <v>872</v>
      </c>
      <c r="I46" s="376">
        <v>931</v>
      </c>
      <c r="J46" s="215">
        <v>833</v>
      </c>
      <c r="K46" s="674">
        <v>648</v>
      </c>
      <c r="L46" s="447">
        <v>571</v>
      </c>
      <c r="M46" s="22"/>
    </row>
    <row r="47" spans="2:13" s="23" customFormat="1" ht="21" customHeight="1">
      <c r="B47" s="471" t="s">
        <v>232</v>
      </c>
      <c r="C47" s="556">
        <v>26259</v>
      </c>
      <c r="D47" s="556">
        <v>30639</v>
      </c>
      <c r="E47" s="556">
        <v>29185</v>
      </c>
      <c r="F47" s="216">
        <v>24409</v>
      </c>
      <c r="G47" s="216">
        <v>25548</v>
      </c>
      <c r="H47" s="216">
        <v>25994</v>
      </c>
      <c r="I47" s="377">
        <v>25336</v>
      </c>
      <c r="J47" s="216">
        <v>30505</v>
      </c>
      <c r="K47" s="675">
        <v>35509</v>
      </c>
      <c r="L47" s="448">
        <v>32611</v>
      </c>
      <c r="M47" s="22"/>
    </row>
    <row r="48" spans="2:13" s="23" customFormat="1" ht="21" customHeight="1">
      <c r="B48" s="110" t="s">
        <v>106</v>
      </c>
      <c r="C48" s="557">
        <v>536459</v>
      </c>
      <c r="D48" s="557">
        <v>380206</v>
      </c>
      <c r="E48" s="557">
        <v>640887</v>
      </c>
      <c r="F48" s="218">
        <v>868374</v>
      </c>
      <c r="G48" s="218">
        <v>765572</v>
      </c>
      <c r="H48" s="218">
        <v>917597</v>
      </c>
      <c r="I48" s="217">
        <v>941981</v>
      </c>
      <c r="J48" s="218">
        <v>870905</v>
      </c>
      <c r="K48" s="676">
        <v>842702</v>
      </c>
      <c r="L48" s="449">
        <v>780110</v>
      </c>
      <c r="M48" s="22"/>
    </row>
    <row r="49" spans="2:13" s="23" customFormat="1" ht="21" customHeight="1" thickBot="1">
      <c r="B49" s="111" t="s">
        <v>107</v>
      </c>
      <c r="C49" s="561">
        <v>2748778</v>
      </c>
      <c r="D49" s="561">
        <v>2134887</v>
      </c>
      <c r="E49" s="561">
        <v>2057603</v>
      </c>
      <c r="F49" s="225">
        <v>2087872</v>
      </c>
      <c r="G49" s="225">
        <v>2149024</v>
      </c>
      <c r="H49" s="225">
        <v>1957454</v>
      </c>
      <c r="I49" s="224">
        <v>1783514</v>
      </c>
      <c r="J49" s="225">
        <v>1761449</v>
      </c>
      <c r="K49" s="682">
        <v>1790125</v>
      </c>
      <c r="L49" s="453">
        <v>1690366</v>
      </c>
      <c r="M49" s="22"/>
    </row>
    <row r="50" spans="2:12" s="26" customFormat="1" ht="21" customHeight="1" thickTop="1">
      <c r="B50" s="109" t="s">
        <v>108</v>
      </c>
      <c r="C50" s="563">
        <v>392391</v>
      </c>
      <c r="D50" s="563">
        <v>331674</v>
      </c>
      <c r="E50" s="563">
        <v>389677</v>
      </c>
      <c r="F50" s="226">
        <v>428464</v>
      </c>
      <c r="G50" s="226">
        <v>451619</v>
      </c>
      <c r="H50" s="226">
        <v>454491</v>
      </c>
      <c r="I50" s="382">
        <v>458819</v>
      </c>
      <c r="J50" s="226">
        <v>471688</v>
      </c>
      <c r="K50" s="683">
        <v>464026</v>
      </c>
      <c r="L50" s="455">
        <v>465440</v>
      </c>
    </row>
    <row r="51" spans="2:12" s="17" customFormat="1" ht="18.75" customHeight="1">
      <c r="B51" s="470" t="s">
        <v>250</v>
      </c>
      <c r="C51" s="559">
        <v>150606</v>
      </c>
      <c r="D51" s="559">
        <v>336122</v>
      </c>
      <c r="E51" s="559">
        <v>130549</v>
      </c>
      <c r="F51" s="221">
        <v>122790</v>
      </c>
      <c r="G51" s="221">
        <v>160339</v>
      </c>
      <c r="H51" s="221">
        <v>160339</v>
      </c>
      <c r="I51" s="379">
        <v>160339</v>
      </c>
      <c r="J51" s="221">
        <v>160339</v>
      </c>
      <c r="K51" s="679">
        <v>160339</v>
      </c>
      <c r="L51" s="440">
        <v>160339</v>
      </c>
    </row>
    <row r="52" spans="2:12" s="17" customFormat="1" ht="18.75" customHeight="1">
      <c r="B52" s="465" t="s">
        <v>251</v>
      </c>
      <c r="C52" s="285">
        <v>346619</v>
      </c>
      <c r="D52" s="285">
        <v>487686</v>
      </c>
      <c r="E52" s="285">
        <v>166754</v>
      </c>
      <c r="F52" s="134">
        <v>158593</v>
      </c>
      <c r="G52" s="134">
        <v>152160</v>
      </c>
      <c r="H52" s="134">
        <v>152160</v>
      </c>
      <c r="I52" s="378">
        <v>152160</v>
      </c>
      <c r="J52" s="134">
        <v>152160</v>
      </c>
      <c r="K52" s="678">
        <v>152160</v>
      </c>
      <c r="L52" s="435">
        <v>152160</v>
      </c>
    </row>
    <row r="53" spans="2:12" s="18" customFormat="1" ht="18.75" customHeight="1">
      <c r="B53" s="465" t="s">
        <v>252</v>
      </c>
      <c r="C53" s="134">
        <v>-104802</v>
      </c>
      <c r="D53" s="134">
        <v>-492048</v>
      </c>
      <c r="E53" s="285">
        <v>92487</v>
      </c>
      <c r="F53" s="134">
        <v>147206</v>
      </c>
      <c r="G53" s="134">
        <v>139264</v>
      </c>
      <c r="H53" s="134">
        <v>142157</v>
      </c>
      <c r="I53" s="378">
        <v>146489</v>
      </c>
      <c r="J53" s="134">
        <v>159358</v>
      </c>
      <c r="K53" s="678">
        <v>151706</v>
      </c>
      <c r="L53" s="435">
        <v>153119</v>
      </c>
    </row>
    <row r="54" spans="2:12" s="17" customFormat="1" ht="18.75" customHeight="1">
      <c r="B54" s="465" t="s">
        <v>253</v>
      </c>
      <c r="C54" s="419">
        <v>-32</v>
      </c>
      <c r="D54" s="419">
        <v>-86</v>
      </c>
      <c r="E54" s="134">
        <v>-113</v>
      </c>
      <c r="F54" s="134">
        <v>-126</v>
      </c>
      <c r="G54" s="134">
        <v>-145</v>
      </c>
      <c r="H54" s="134">
        <v>-166</v>
      </c>
      <c r="I54" s="378">
        <v>-169</v>
      </c>
      <c r="J54" s="134">
        <v>-170</v>
      </c>
      <c r="K54" s="678">
        <v>-179</v>
      </c>
      <c r="L54" s="435">
        <v>-179</v>
      </c>
    </row>
    <row r="55" spans="2:12" s="17" customFormat="1" ht="36.75" customHeight="1">
      <c r="B55" s="113" t="s">
        <v>99</v>
      </c>
      <c r="C55" s="708">
        <v>-76156</v>
      </c>
      <c r="D55" s="708">
        <v>-51433</v>
      </c>
      <c r="E55" s="558">
        <v>37273</v>
      </c>
      <c r="F55" s="219">
        <v>60122</v>
      </c>
      <c r="G55" s="219">
        <v>24412</v>
      </c>
      <c r="H55" s="219">
        <v>-135500</v>
      </c>
      <c r="I55" s="220">
        <v>-106402</v>
      </c>
      <c r="J55" s="219">
        <v>-141659</v>
      </c>
      <c r="K55" s="677">
        <v>-158121</v>
      </c>
      <c r="L55" s="450">
        <v>-175233</v>
      </c>
    </row>
    <row r="56" spans="2:12" s="17" customFormat="1" ht="30.75" customHeight="1">
      <c r="B56" s="464" t="s">
        <v>192</v>
      </c>
      <c r="C56" s="559">
        <v>16692</v>
      </c>
      <c r="D56" s="559">
        <v>32629</v>
      </c>
      <c r="E56" s="559">
        <v>90547</v>
      </c>
      <c r="F56" s="221">
        <v>94316</v>
      </c>
      <c r="G56" s="221">
        <v>60280</v>
      </c>
      <c r="H56" s="221">
        <v>6236</v>
      </c>
      <c r="I56" s="379">
        <v>14845</v>
      </c>
      <c r="J56" s="221">
        <v>12310</v>
      </c>
      <c r="K56" s="679">
        <v>7626</v>
      </c>
      <c r="L56" s="440">
        <v>2851</v>
      </c>
    </row>
    <row r="57" spans="2:12" s="17" customFormat="1" ht="18.75" customHeight="1">
      <c r="B57" s="465" t="s">
        <v>193</v>
      </c>
      <c r="C57" s="285" t="s">
        <v>355</v>
      </c>
      <c r="D57" s="285" t="s">
        <v>355</v>
      </c>
      <c r="E57" s="285" t="s">
        <v>355</v>
      </c>
      <c r="F57" s="134">
        <v>623</v>
      </c>
      <c r="G57" s="134">
        <v>1345</v>
      </c>
      <c r="H57" s="134">
        <v>1510</v>
      </c>
      <c r="I57" s="378">
        <v>2357</v>
      </c>
      <c r="J57" s="134">
        <v>3022</v>
      </c>
      <c r="K57" s="678">
        <v>935</v>
      </c>
      <c r="L57" s="435">
        <v>1869</v>
      </c>
    </row>
    <row r="58" spans="2:12" s="17" customFormat="1" ht="18.75" customHeight="1">
      <c r="B58" s="465" t="s">
        <v>194</v>
      </c>
      <c r="C58" s="134">
        <v>-5469</v>
      </c>
      <c r="D58" s="134">
        <v>-4869</v>
      </c>
      <c r="E58" s="134">
        <v>-2619</v>
      </c>
      <c r="F58" s="134">
        <v>-1935</v>
      </c>
      <c r="G58" s="134">
        <v>-2530</v>
      </c>
      <c r="H58" s="134">
        <v>-1907</v>
      </c>
      <c r="I58" s="378">
        <v>-2055</v>
      </c>
      <c r="J58" s="134">
        <v>-2302</v>
      </c>
      <c r="K58" s="678">
        <v>-2120</v>
      </c>
      <c r="L58" s="435">
        <v>-2161</v>
      </c>
    </row>
    <row r="59" spans="2:12" s="17" customFormat="1" ht="18.75" customHeight="1">
      <c r="B59" s="465" t="s">
        <v>195</v>
      </c>
      <c r="C59" s="134">
        <v>-87379</v>
      </c>
      <c r="D59" s="134">
        <v>-79193</v>
      </c>
      <c r="E59" s="134">
        <v>-50655</v>
      </c>
      <c r="F59" s="134">
        <v>-32882</v>
      </c>
      <c r="G59" s="134">
        <v>-34684</v>
      </c>
      <c r="H59" s="134">
        <v>-141340</v>
      </c>
      <c r="I59" s="378">
        <v>-121550</v>
      </c>
      <c r="J59" s="134">
        <v>-153984</v>
      </c>
      <c r="K59" s="678">
        <v>-163686</v>
      </c>
      <c r="L59" s="435">
        <v>-176960</v>
      </c>
    </row>
    <row r="60" spans="2:12" s="17" customFormat="1" ht="30.75" customHeight="1">
      <c r="B60" s="464" t="s">
        <v>196</v>
      </c>
      <c r="C60" s="285" t="s">
        <v>355</v>
      </c>
      <c r="D60" s="285" t="s">
        <v>355</v>
      </c>
      <c r="E60" s="285" t="s">
        <v>355</v>
      </c>
      <c r="F60" s="285" t="s">
        <v>355</v>
      </c>
      <c r="G60" s="285" t="s">
        <v>355</v>
      </c>
      <c r="H60" s="285" t="s">
        <v>355</v>
      </c>
      <c r="I60" s="285" t="s">
        <v>355</v>
      </c>
      <c r="J60" s="134">
        <v>-706</v>
      </c>
      <c r="K60" s="678">
        <v>-875</v>
      </c>
      <c r="L60" s="435">
        <v>-832</v>
      </c>
    </row>
    <row r="61" spans="2:12" s="17" customFormat="1" ht="18.75" customHeight="1">
      <c r="B61" s="109" t="s">
        <v>109</v>
      </c>
      <c r="C61" s="558">
        <v>12009</v>
      </c>
      <c r="D61" s="558">
        <v>33349</v>
      </c>
      <c r="E61" s="558">
        <v>37125</v>
      </c>
      <c r="F61" s="219">
        <v>43048</v>
      </c>
      <c r="G61" s="219">
        <v>44296</v>
      </c>
      <c r="H61" s="219">
        <v>36512</v>
      </c>
      <c r="I61" s="220">
        <v>24987</v>
      </c>
      <c r="J61" s="219">
        <v>25481</v>
      </c>
      <c r="K61" s="677">
        <v>24565</v>
      </c>
      <c r="L61" s="450">
        <v>25940</v>
      </c>
    </row>
    <row r="62" spans="2:13" s="23" customFormat="1" ht="21" customHeight="1">
      <c r="B62" s="109" t="s">
        <v>110</v>
      </c>
      <c r="C62" s="558">
        <v>328244</v>
      </c>
      <c r="D62" s="558">
        <v>313590</v>
      </c>
      <c r="E62" s="558">
        <v>464076</v>
      </c>
      <c r="F62" s="219">
        <v>531635</v>
      </c>
      <c r="G62" s="219">
        <v>520327</v>
      </c>
      <c r="H62" s="219">
        <v>355503</v>
      </c>
      <c r="I62" s="220">
        <v>377404</v>
      </c>
      <c r="J62" s="219">
        <v>355510</v>
      </c>
      <c r="K62" s="677">
        <v>330471</v>
      </c>
      <c r="L62" s="450">
        <v>316147</v>
      </c>
      <c r="M62" s="22"/>
    </row>
    <row r="63" spans="2:13" s="23" customFormat="1" ht="20.25" customHeight="1" thickBot="1">
      <c r="B63" s="111" t="s">
        <v>111</v>
      </c>
      <c r="C63" s="561">
        <v>3077022</v>
      </c>
      <c r="D63" s="561">
        <v>2448478</v>
      </c>
      <c r="E63" s="561">
        <v>2521679</v>
      </c>
      <c r="F63" s="225">
        <v>2619507</v>
      </c>
      <c r="G63" s="225">
        <v>2669352</v>
      </c>
      <c r="H63" s="225">
        <v>2312958</v>
      </c>
      <c r="I63" s="224">
        <v>2160918</v>
      </c>
      <c r="J63" s="225">
        <v>2116960</v>
      </c>
      <c r="K63" s="682">
        <v>2120596</v>
      </c>
      <c r="L63" s="453">
        <v>2006513</v>
      </c>
      <c r="M63" s="22"/>
    </row>
    <row r="64" ht="15" customHeight="1" thickTop="1">
      <c r="B64" s="33"/>
    </row>
    <row r="65" ht="14.25" customHeight="1">
      <c r="B65" s="3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view="pageBreakPreview" zoomScale="70" zoomScaleNormal="70" zoomScaleSheetLayoutView="70" zoomScalePageLayoutView="0" workbookViewId="0" topLeftCell="A1">
      <pane xSplit="3" topLeftCell="F1" activePane="topRight" state="frozen"/>
      <selection pane="topLeft" activeCell="R8" sqref="R8"/>
      <selection pane="topRight" activeCell="A1" sqref="A1"/>
    </sheetView>
  </sheetViews>
  <sheetFormatPr defaultColWidth="9.00390625" defaultRowHeight="13.5"/>
  <cols>
    <col min="1" max="1" width="3.625" style="37" customWidth="1"/>
    <col min="2" max="2" width="2.625" style="38" customWidth="1"/>
    <col min="3" max="3" width="70.625" style="37" customWidth="1"/>
    <col min="4" max="4" width="16.625" style="227" customWidth="1"/>
    <col min="5" max="5" width="16.625" style="234" customWidth="1"/>
    <col min="6" max="6" width="16.625" style="47" customWidth="1"/>
    <col min="7" max="7" width="16.625" style="227" customWidth="1"/>
    <col min="8" max="8" width="16.625" style="234" customWidth="1"/>
    <col min="9" max="13" width="16.625" style="47" customWidth="1"/>
    <col min="14" max="16384" width="9.00390625" style="37" customWidth="1"/>
  </cols>
  <sheetData>
    <row r="1" spans="1:13" ht="22.5" customHeight="1">
      <c r="A1" s="48" t="s">
        <v>267</v>
      </c>
      <c r="B1" s="48"/>
      <c r="E1" s="210"/>
      <c r="H1" s="210"/>
      <c r="J1" s="154"/>
      <c r="K1" s="154"/>
      <c r="L1" s="154"/>
      <c r="M1" s="154" t="s">
        <v>177</v>
      </c>
    </row>
    <row r="2" spans="2:8" ht="7.5" customHeight="1">
      <c r="B2" s="39"/>
      <c r="E2" s="154"/>
      <c r="H2" s="154"/>
    </row>
    <row r="3" spans="2:13" s="40" customFormat="1" ht="15.75" customHeight="1">
      <c r="B3" s="739"/>
      <c r="C3" s="740"/>
      <c r="D3" s="743" t="s">
        <v>319</v>
      </c>
      <c r="E3" s="743" t="s">
        <v>320</v>
      </c>
      <c r="F3" s="743" t="s">
        <v>321</v>
      </c>
      <c r="G3" s="743" t="s">
        <v>23</v>
      </c>
      <c r="H3" s="743" t="s">
        <v>25</v>
      </c>
      <c r="I3" s="743" t="s">
        <v>27</v>
      </c>
      <c r="J3" s="743" t="s">
        <v>45</v>
      </c>
      <c r="K3" s="747" t="s">
        <v>76</v>
      </c>
      <c r="L3" s="745" t="s">
        <v>325</v>
      </c>
      <c r="M3" s="735" t="s">
        <v>438</v>
      </c>
    </row>
    <row r="4" spans="2:13" s="40" customFormat="1" ht="21.75" customHeight="1">
      <c r="B4" s="741"/>
      <c r="C4" s="742"/>
      <c r="D4" s="744"/>
      <c r="E4" s="744"/>
      <c r="F4" s="744"/>
      <c r="G4" s="744"/>
      <c r="H4" s="744"/>
      <c r="I4" s="744"/>
      <c r="J4" s="744"/>
      <c r="K4" s="748"/>
      <c r="L4" s="746"/>
      <c r="M4" s="736"/>
    </row>
    <row r="5" spans="2:13" ht="25.5" customHeight="1">
      <c r="B5" s="114" t="s">
        <v>43</v>
      </c>
      <c r="C5" s="41"/>
      <c r="D5" s="228"/>
      <c r="E5" s="228"/>
      <c r="F5" s="228"/>
      <c r="G5" s="228"/>
      <c r="H5" s="228"/>
      <c r="I5" s="228"/>
      <c r="J5" s="228"/>
      <c r="K5" s="566"/>
      <c r="L5" s="699"/>
      <c r="M5" s="573"/>
    </row>
    <row r="6" spans="2:13" s="38" customFormat="1" ht="24" customHeight="1">
      <c r="B6" s="62"/>
      <c r="C6" s="115" t="s">
        <v>0</v>
      </c>
      <c r="D6" s="214">
        <v>-42101</v>
      </c>
      <c r="E6" s="214">
        <v>-380079</v>
      </c>
      <c r="F6" s="214">
        <v>69414</v>
      </c>
      <c r="G6" s="214">
        <v>88085</v>
      </c>
      <c r="H6" s="214">
        <v>88344</v>
      </c>
      <c r="I6" s="214">
        <v>37070</v>
      </c>
      <c r="J6" s="214">
        <v>18894</v>
      </c>
      <c r="K6" s="375">
        <v>39312</v>
      </c>
      <c r="L6" s="673">
        <v>61454</v>
      </c>
      <c r="M6" s="446">
        <v>9508</v>
      </c>
    </row>
    <row r="7" spans="2:13" s="38" customFormat="1" ht="24" customHeight="1">
      <c r="B7" s="62"/>
      <c r="C7" s="116" t="s">
        <v>268</v>
      </c>
      <c r="D7" s="215">
        <v>33557</v>
      </c>
      <c r="E7" s="215">
        <v>24784</v>
      </c>
      <c r="F7" s="215">
        <v>25958</v>
      </c>
      <c r="G7" s="215">
        <v>23928</v>
      </c>
      <c r="H7" s="215">
        <v>28844</v>
      </c>
      <c r="I7" s="215">
        <v>26698</v>
      </c>
      <c r="J7" s="215">
        <v>23196</v>
      </c>
      <c r="K7" s="376">
        <v>24096</v>
      </c>
      <c r="L7" s="674">
        <v>33289</v>
      </c>
      <c r="M7" s="447">
        <v>14653</v>
      </c>
    </row>
    <row r="8" spans="2:13" s="38" customFormat="1" ht="24" customHeight="1">
      <c r="B8" s="62"/>
      <c r="C8" s="118" t="s">
        <v>213</v>
      </c>
      <c r="D8" s="215" t="s">
        <v>322</v>
      </c>
      <c r="E8" s="215" t="s">
        <v>20</v>
      </c>
      <c r="F8" s="215">
        <v>2022</v>
      </c>
      <c r="G8" s="215">
        <v>3393</v>
      </c>
      <c r="H8" s="215">
        <v>6994</v>
      </c>
      <c r="I8" s="215">
        <v>12151</v>
      </c>
      <c r="J8" s="215">
        <v>9402</v>
      </c>
      <c r="K8" s="376">
        <v>9687</v>
      </c>
      <c r="L8" s="674">
        <v>6101</v>
      </c>
      <c r="M8" s="447">
        <v>364</v>
      </c>
    </row>
    <row r="9" spans="2:13" s="38" customFormat="1" ht="24" customHeight="1">
      <c r="B9" s="62"/>
      <c r="C9" s="118" t="s">
        <v>269</v>
      </c>
      <c r="D9" s="215">
        <v>8998</v>
      </c>
      <c r="E9" s="215">
        <v>13415</v>
      </c>
      <c r="F9" s="215">
        <v>950</v>
      </c>
      <c r="G9" s="215">
        <v>3957</v>
      </c>
      <c r="H9" s="215">
        <v>6085</v>
      </c>
      <c r="I9" s="215">
        <v>15132</v>
      </c>
      <c r="J9" s="215">
        <v>16543</v>
      </c>
      <c r="K9" s="376">
        <v>801</v>
      </c>
      <c r="L9" s="674">
        <v>2640</v>
      </c>
      <c r="M9" s="447">
        <v>11734</v>
      </c>
    </row>
    <row r="10" spans="2:13" s="38" customFormat="1" ht="24" customHeight="1">
      <c r="B10" s="62"/>
      <c r="C10" s="118" t="s">
        <v>270</v>
      </c>
      <c r="D10" s="215" t="s">
        <v>322</v>
      </c>
      <c r="E10" s="215" t="s">
        <v>322</v>
      </c>
      <c r="F10" s="215" t="s">
        <v>322</v>
      </c>
      <c r="G10" s="417">
        <v>4016</v>
      </c>
      <c r="H10" s="417">
        <v>3564</v>
      </c>
      <c r="I10" s="417">
        <v>5119</v>
      </c>
      <c r="J10" s="417">
        <v>4443</v>
      </c>
      <c r="K10" s="567">
        <v>4548</v>
      </c>
      <c r="L10" s="700">
        <v>4998</v>
      </c>
      <c r="M10" s="574">
        <v>2434</v>
      </c>
    </row>
    <row r="11" spans="2:13" s="38" customFormat="1" ht="24" customHeight="1">
      <c r="B11" s="62"/>
      <c r="C11" s="116" t="s">
        <v>271</v>
      </c>
      <c r="D11" s="215">
        <v>23570</v>
      </c>
      <c r="E11" s="215">
        <v>64121</v>
      </c>
      <c r="F11" s="215">
        <v>-110810</v>
      </c>
      <c r="G11" s="215">
        <v>-6148</v>
      </c>
      <c r="H11" s="215">
        <v>-41067</v>
      </c>
      <c r="I11" s="215">
        <v>-16127</v>
      </c>
      <c r="J11" s="215">
        <v>-3977</v>
      </c>
      <c r="K11" s="376">
        <v>1619</v>
      </c>
      <c r="L11" s="674">
        <v>-15162</v>
      </c>
      <c r="M11" s="447">
        <v>-4302</v>
      </c>
    </row>
    <row r="12" spans="2:13" s="38" customFormat="1" ht="24" customHeight="1">
      <c r="B12" s="62"/>
      <c r="C12" s="116" t="s">
        <v>272</v>
      </c>
      <c r="D12" s="215" t="s">
        <v>322</v>
      </c>
      <c r="E12" s="215">
        <v>-7843</v>
      </c>
      <c r="F12" s="215">
        <v>-3630</v>
      </c>
      <c r="G12" s="215">
        <v>-3015</v>
      </c>
      <c r="H12" s="215">
        <v>-2926</v>
      </c>
      <c r="I12" s="215">
        <v>-2088</v>
      </c>
      <c r="J12" s="215">
        <v>-3296</v>
      </c>
      <c r="K12" s="567">
        <v>901</v>
      </c>
      <c r="L12" s="700">
        <v>1130</v>
      </c>
      <c r="M12" s="574">
        <v>393</v>
      </c>
    </row>
    <row r="13" spans="2:13" s="38" customFormat="1" ht="24" customHeight="1">
      <c r="B13" s="62"/>
      <c r="C13" s="116" t="s">
        <v>273</v>
      </c>
      <c r="D13" s="215">
        <v>-29116</v>
      </c>
      <c r="E13" s="215">
        <v>-22084</v>
      </c>
      <c r="F13" s="215">
        <v>-20030</v>
      </c>
      <c r="G13" s="215">
        <v>-21048</v>
      </c>
      <c r="H13" s="215">
        <v>-18719</v>
      </c>
      <c r="I13" s="215">
        <v>-17947</v>
      </c>
      <c r="J13" s="215">
        <v>-9672</v>
      </c>
      <c r="K13" s="376">
        <v>-8390</v>
      </c>
      <c r="L13" s="674">
        <v>-10972</v>
      </c>
      <c r="M13" s="447">
        <v>-4195</v>
      </c>
    </row>
    <row r="14" spans="2:13" s="38" customFormat="1" ht="24" customHeight="1">
      <c r="B14" s="62"/>
      <c r="C14" s="118" t="s">
        <v>274</v>
      </c>
      <c r="D14" s="215">
        <v>55675</v>
      </c>
      <c r="E14" s="215">
        <v>48754</v>
      </c>
      <c r="F14" s="215">
        <v>40143</v>
      </c>
      <c r="G14" s="215">
        <v>38421</v>
      </c>
      <c r="H14" s="215">
        <v>33284</v>
      </c>
      <c r="I14" s="215">
        <v>29452</v>
      </c>
      <c r="J14" s="215">
        <v>25987</v>
      </c>
      <c r="K14" s="376">
        <v>23936</v>
      </c>
      <c r="L14" s="674">
        <v>24217</v>
      </c>
      <c r="M14" s="447">
        <v>10817</v>
      </c>
    </row>
    <row r="15" spans="2:13" s="38" customFormat="1" ht="24" customHeight="1">
      <c r="B15" s="62"/>
      <c r="C15" s="118" t="s">
        <v>275</v>
      </c>
      <c r="D15" s="215" t="s">
        <v>322</v>
      </c>
      <c r="E15" s="215">
        <v>-322</v>
      </c>
      <c r="F15" s="215">
        <v>320</v>
      </c>
      <c r="G15" s="417">
        <v>3</v>
      </c>
      <c r="H15" s="417">
        <v>5053</v>
      </c>
      <c r="I15" s="417">
        <v>5294</v>
      </c>
      <c r="J15" s="215">
        <v>-1832</v>
      </c>
      <c r="K15" s="567">
        <v>3907</v>
      </c>
      <c r="L15" s="700">
        <v>445</v>
      </c>
      <c r="M15" s="574">
        <v>2941</v>
      </c>
    </row>
    <row r="16" spans="2:13" s="38" customFormat="1" ht="24" customHeight="1">
      <c r="B16" s="62"/>
      <c r="C16" s="118" t="s">
        <v>276</v>
      </c>
      <c r="D16" s="215">
        <v>-5929</v>
      </c>
      <c r="E16" s="215">
        <v>-10741</v>
      </c>
      <c r="F16" s="215">
        <v>-19149</v>
      </c>
      <c r="G16" s="215">
        <v>-23752</v>
      </c>
      <c r="H16" s="215">
        <v>-28911</v>
      </c>
      <c r="I16" s="215">
        <v>-2455</v>
      </c>
      <c r="J16" s="215">
        <v>-9179</v>
      </c>
      <c r="K16" s="376">
        <v>-19297</v>
      </c>
      <c r="L16" s="674">
        <v>-12566</v>
      </c>
      <c r="M16" s="447">
        <v>-4261</v>
      </c>
    </row>
    <row r="17" spans="2:13" ht="24" customHeight="1">
      <c r="B17" s="62"/>
      <c r="C17" s="476" t="s">
        <v>277</v>
      </c>
      <c r="D17" s="215">
        <v>-21945</v>
      </c>
      <c r="E17" s="215">
        <v>360</v>
      </c>
      <c r="F17" s="215">
        <v>-4025</v>
      </c>
      <c r="G17" s="215">
        <v>-14787</v>
      </c>
      <c r="H17" s="215">
        <v>-9265</v>
      </c>
      <c r="I17" s="215">
        <v>-30217</v>
      </c>
      <c r="J17" s="215">
        <v>-32375</v>
      </c>
      <c r="K17" s="376">
        <v>-755</v>
      </c>
      <c r="L17" s="674">
        <v>-9286</v>
      </c>
      <c r="M17" s="447">
        <v>-5695</v>
      </c>
    </row>
    <row r="18" spans="2:13" s="38" customFormat="1" ht="24" customHeight="1">
      <c r="B18" s="62"/>
      <c r="C18" s="477" t="s">
        <v>278</v>
      </c>
      <c r="D18" s="215">
        <v>4317</v>
      </c>
      <c r="E18" s="215">
        <v>95495</v>
      </c>
      <c r="F18" s="215">
        <v>-2238</v>
      </c>
      <c r="G18" s="215">
        <v>-9452</v>
      </c>
      <c r="H18" s="215">
        <v>285</v>
      </c>
      <c r="I18" s="215">
        <v>-6263</v>
      </c>
      <c r="J18" s="215">
        <v>-990</v>
      </c>
      <c r="K18" s="376">
        <v>-4386</v>
      </c>
      <c r="L18" s="674">
        <v>-2393</v>
      </c>
      <c r="M18" s="447">
        <v>-943</v>
      </c>
    </row>
    <row r="19" spans="2:13" s="38" customFormat="1" ht="24" customHeight="1">
      <c r="B19" s="62"/>
      <c r="C19" s="477" t="s">
        <v>279</v>
      </c>
      <c r="D19" s="215" t="s">
        <v>322</v>
      </c>
      <c r="E19" s="215" t="s">
        <v>322</v>
      </c>
      <c r="F19" s="215" t="s">
        <v>322</v>
      </c>
      <c r="G19" s="417" t="s">
        <v>322</v>
      </c>
      <c r="H19" s="417" t="s">
        <v>322</v>
      </c>
      <c r="I19" s="417" t="s">
        <v>322</v>
      </c>
      <c r="J19" s="417" t="s">
        <v>322</v>
      </c>
      <c r="K19" s="376">
        <v>-10307</v>
      </c>
      <c r="L19" s="674">
        <v>-194</v>
      </c>
      <c r="M19" s="447" t="s">
        <v>444</v>
      </c>
    </row>
    <row r="20" spans="2:13" s="38" customFormat="1" ht="24" customHeight="1">
      <c r="B20" s="62"/>
      <c r="C20" s="477" t="s">
        <v>280</v>
      </c>
      <c r="D20" s="215">
        <v>101743</v>
      </c>
      <c r="E20" s="215">
        <v>7171</v>
      </c>
      <c r="F20" s="215">
        <v>26492</v>
      </c>
      <c r="G20" s="215">
        <v>-62697</v>
      </c>
      <c r="H20" s="215">
        <v>-26135</v>
      </c>
      <c r="I20" s="215">
        <v>118034</v>
      </c>
      <c r="J20" s="215">
        <v>57221</v>
      </c>
      <c r="K20" s="376">
        <v>-30328</v>
      </c>
      <c r="L20" s="674">
        <v>-19910</v>
      </c>
      <c r="M20" s="447">
        <v>36869</v>
      </c>
    </row>
    <row r="21" spans="2:13" s="38" customFormat="1" ht="24" customHeight="1">
      <c r="B21" s="62"/>
      <c r="C21" s="116" t="s">
        <v>281</v>
      </c>
      <c r="D21" s="215">
        <v>52938</v>
      </c>
      <c r="E21" s="215">
        <v>45102</v>
      </c>
      <c r="F21" s="215">
        <v>-8492</v>
      </c>
      <c r="G21" s="215">
        <v>-99052</v>
      </c>
      <c r="H21" s="215">
        <v>-108510</v>
      </c>
      <c r="I21" s="215">
        <v>10703</v>
      </c>
      <c r="J21" s="215">
        <v>80618</v>
      </c>
      <c r="K21" s="376">
        <v>-6997</v>
      </c>
      <c r="L21" s="674">
        <v>-25494</v>
      </c>
      <c r="M21" s="447">
        <v>-18389</v>
      </c>
    </row>
    <row r="22" spans="2:13" s="38" customFormat="1" ht="24" customHeight="1">
      <c r="B22" s="62"/>
      <c r="C22" s="116" t="s">
        <v>282</v>
      </c>
      <c r="D22" s="215">
        <v>-49161</v>
      </c>
      <c r="E22" s="215">
        <v>-15770</v>
      </c>
      <c r="F22" s="215">
        <v>-34978</v>
      </c>
      <c r="G22" s="215">
        <v>78685</v>
      </c>
      <c r="H22" s="215">
        <v>55154</v>
      </c>
      <c r="I22" s="215">
        <v>-108118</v>
      </c>
      <c r="J22" s="215">
        <v>-46575</v>
      </c>
      <c r="K22" s="376">
        <v>52368</v>
      </c>
      <c r="L22" s="674">
        <v>47570</v>
      </c>
      <c r="M22" s="447">
        <v>-16089</v>
      </c>
    </row>
    <row r="23" spans="2:13" ht="24" customHeight="1">
      <c r="B23" s="63"/>
      <c r="C23" s="117" t="s">
        <v>283</v>
      </c>
      <c r="D23" s="216">
        <v>-13649</v>
      </c>
      <c r="E23" s="216">
        <v>156538</v>
      </c>
      <c r="F23" s="216">
        <v>116555</v>
      </c>
      <c r="G23" s="216">
        <v>39759</v>
      </c>
      <c r="H23" s="216">
        <v>62223</v>
      </c>
      <c r="I23" s="216">
        <v>43779</v>
      </c>
      <c r="J23" s="216">
        <v>-2433</v>
      </c>
      <c r="K23" s="377">
        <v>8790</v>
      </c>
      <c r="L23" s="675">
        <v>27277</v>
      </c>
      <c r="M23" s="448">
        <v>7424</v>
      </c>
    </row>
    <row r="24" spans="2:13" ht="24" customHeight="1">
      <c r="B24" s="63"/>
      <c r="C24" s="478" t="s">
        <v>284</v>
      </c>
      <c r="D24" s="418">
        <v>118898</v>
      </c>
      <c r="E24" s="418">
        <v>18905</v>
      </c>
      <c r="F24" s="418">
        <v>78502</v>
      </c>
      <c r="G24" s="418">
        <v>40296</v>
      </c>
      <c r="H24" s="418">
        <v>54297</v>
      </c>
      <c r="I24" s="418">
        <v>120218</v>
      </c>
      <c r="J24" s="418">
        <v>125972</v>
      </c>
      <c r="K24" s="568">
        <v>89506</v>
      </c>
      <c r="L24" s="701">
        <v>113145</v>
      </c>
      <c r="M24" s="575">
        <v>43263</v>
      </c>
    </row>
    <row r="25" spans="2:13" ht="24" customHeight="1">
      <c r="B25" s="62"/>
      <c r="C25" s="17" t="s">
        <v>285</v>
      </c>
      <c r="D25" s="223">
        <v>39428</v>
      </c>
      <c r="E25" s="223">
        <v>22006</v>
      </c>
      <c r="F25" s="223">
        <v>21761</v>
      </c>
      <c r="G25" s="223">
        <v>22693</v>
      </c>
      <c r="H25" s="223">
        <v>34621</v>
      </c>
      <c r="I25" s="223">
        <v>30871</v>
      </c>
      <c r="J25" s="223">
        <v>18120</v>
      </c>
      <c r="K25" s="154">
        <v>13172</v>
      </c>
      <c r="L25" s="681">
        <v>18933</v>
      </c>
      <c r="M25" s="452">
        <v>12455</v>
      </c>
    </row>
    <row r="26" spans="2:13" ht="24" customHeight="1">
      <c r="B26" s="62"/>
      <c r="C26" s="116" t="s">
        <v>286</v>
      </c>
      <c r="D26" s="215">
        <v>-58914</v>
      </c>
      <c r="E26" s="215">
        <v>-49858</v>
      </c>
      <c r="F26" s="215">
        <v>-40673</v>
      </c>
      <c r="G26" s="215">
        <v>-37868</v>
      </c>
      <c r="H26" s="215">
        <v>-33408</v>
      </c>
      <c r="I26" s="215">
        <v>-29016</v>
      </c>
      <c r="J26" s="215">
        <v>-26379</v>
      </c>
      <c r="K26" s="376">
        <v>-24013</v>
      </c>
      <c r="L26" s="674">
        <v>-23883</v>
      </c>
      <c r="M26" s="447">
        <v>-9806</v>
      </c>
    </row>
    <row r="27" spans="2:13" ht="24" customHeight="1">
      <c r="B27" s="63"/>
      <c r="C27" s="478" t="s">
        <v>287</v>
      </c>
      <c r="D27" s="418">
        <v>-12252</v>
      </c>
      <c r="E27" s="418">
        <v>-10827</v>
      </c>
      <c r="F27" s="418">
        <v>-16434</v>
      </c>
      <c r="G27" s="418">
        <v>-18081</v>
      </c>
      <c r="H27" s="418">
        <v>-20102</v>
      </c>
      <c r="I27" s="418">
        <v>-18344</v>
      </c>
      <c r="J27" s="418">
        <v>-10490</v>
      </c>
      <c r="K27" s="568">
        <v>-10801</v>
      </c>
      <c r="L27" s="701">
        <v>-16593</v>
      </c>
      <c r="M27" s="575">
        <v>-7128</v>
      </c>
    </row>
    <row r="28" spans="2:13" s="43" customFormat="1" ht="25.5" customHeight="1">
      <c r="B28" s="64" t="s">
        <v>288</v>
      </c>
      <c r="C28" s="42"/>
      <c r="D28" s="218">
        <v>87160</v>
      </c>
      <c r="E28" s="218">
        <v>-19774</v>
      </c>
      <c r="F28" s="218">
        <v>43155</v>
      </c>
      <c r="G28" s="218">
        <v>7040</v>
      </c>
      <c r="H28" s="218">
        <v>35407</v>
      </c>
      <c r="I28" s="218">
        <v>103729</v>
      </c>
      <c r="J28" s="218">
        <v>107222</v>
      </c>
      <c r="K28" s="217">
        <v>67863</v>
      </c>
      <c r="L28" s="676">
        <v>91600</v>
      </c>
      <c r="M28" s="449">
        <v>38784</v>
      </c>
    </row>
    <row r="29" spans="2:13" ht="36" customHeight="1">
      <c r="B29" s="114" t="s">
        <v>112</v>
      </c>
      <c r="C29" s="41"/>
      <c r="D29" s="223"/>
      <c r="E29" s="223"/>
      <c r="F29" s="223"/>
      <c r="G29" s="223"/>
      <c r="H29" s="223"/>
      <c r="I29" s="223"/>
      <c r="J29" s="223"/>
      <c r="K29" s="154"/>
      <c r="L29" s="681"/>
      <c r="M29" s="452"/>
    </row>
    <row r="30" spans="2:13" s="38" customFormat="1" ht="24" customHeight="1">
      <c r="B30" s="62"/>
      <c r="C30" s="115" t="s">
        <v>113</v>
      </c>
      <c r="D30" s="214">
        <v>-15090</v>
      </c>
      <c r="E30" s="214">
        <v>9832</v>
      </c>
      <c r="F30" s="214">
        <v>2541</v>
      </c>
      <c r="G30" s="214">
        <v>9392</v>
      </c>
      <c r="H30" s="214">
        <v>-268</v>
      </c>
      <c r="I30" s="214">
        <v>3862</v>
      </c>
      <c r="J30" s="214">
        <v>-301</v>
      </c>
      <c r="K30" s="375">
        <v>5591</v>
      </c>
      <c r="L30" s="673">
        <v>-11048</v>
      </c>
      <c r="M30" s="446">
        <v>-1878</v>
      </c>
    </row>
    <row r="31" spans="2:13" s="38" customFormat="1" ht="24" customHeight="1">
      <c r="B31" s="62"/>
      <c r="C31" s="116" t="s">
        <v>114</v>
      </c>
      <c r="D31" s="215">
        <v>6687</v>
      </c>
      <c r="E31" s="215">
        <v>18111</v>
      </c>
      <c r="F31" s="215">
        <v>-1151</v>
      </c>
      <c r="G31" s="215">
        <v>84</v>
      </c>
      <c r="H31" s="215">
        <v>-190</v>
      </c>
      <c r="I31" s="215">
        <v>1420</v>
      </c>
      <c r="J31" s="215">
        <v>292</v>
      </c>
      <c r="K31" s="376">
        <v>-344</v>
      </c>
      <c r="L31" s="674">
        <v>623</v>
      </c>
      <c r="M31" s="447">
        <v>-10</v>
      </c>
    </row>
    <row r="32" spans="2:13" s="38" customFormat="1" ht="24" customHeight="1">
      <c r="B32" s="62"/>
      <c r="C32" s="116" t="s">
        <v>115</v>
      </c>
      <c r="D32" s="215">
        <v>-10848</v>
      </c>
      <c r="E32" s="215">
        <v>-8358</v>
      </c>
      <c r="F32" s="215">
        <v>-25518</v>
      </c>
      <c r="G32" s="215">
        <v>-28774</v>
      </c>
      <c r="H32" s="215">
        <v>-40354</v>
      </c>
      <c r="I32" s="215">
        <v>-43718</v>
      </c>
      <c r="J32" s="215">
        <v>-21189</v>
      </c>
      <c r="K32" s="376">
        <v>-27252</v>
      </c>
      <c r="L32" s="674">
        <v>-35745</v>
      </c>
      <c r="M32" s="447">
        <v>-15759</v>
      </c>
    </row>
    <row r="33" spans="2:13" s="38" customFormat="1" ht="24" customHeight="1">
      <c r="B33" s="62"/>
      <c r="C33" s="116" t="s">
        <v>116</v>
      </c>
      <c r="D33" s="215">
        <v>3794</v>
      </c>
      <c r="E33" s="215">
        <v>77419</v>
      </c>
      <c r="F33" s="215">
        <v>16462</v>
      </c>
      <c r="G33" s="215">
        <v>38255</v>
      </c>
      <c r="H33" s="215">
        <v>7969</v>
      </c>
      <c r="I33" s="215">
        <v>16452</v>
      </c>
      <c r="J33" s="215">
        <v>5443</v>
      </c>
      <c r="K33" s="376">
        <v>6654</v>
      </c>
      <c r="L33" s="674">
        <v>13419</v>
      </c>
      <c r="M33" s="447">
        <v>6161</v>
      </c>
    </row>
    <row r="34" spans="2:13" s="38" customFormat="1" ht="24" customHeight="1">
      <c r="B34" s="62"/>
      <c r="C34" s="116" t="s">
        <v>117</v>
      </c>
      <c r="D34" s="215" t="s">
        <v>322</v>
      </c>
      <c r="E34" s="215" t="s">
        <v>322</v>
      </c>
      <c r="F34" s="215" t="s">
        <v>322</v>
      </c>
      <c r="G34" s="229" t="s">
        <v>20</v>
      </c>
      <c r="H34" s="215" t="s">
        <v>20</v>
      </c>
      <c r="I34" s="215">
        <v>-21821</v>
      </c>
      <c r="J34" s="215">
        <v>-7264</v>
      </c>
      <c r="K34" s="376">
        <v>-21195</v>
      </c>
      <c r="L34" s="674">
        <v>-8698</v>
      </c>
      <c r="M34" s="447">
        <v>-5256</v>
      </c>
    </row>
    <row r="35" spans="2:13" s="38" customFormat="1" ht="24" customHeight="1">
      <c r="B35" s="62"/>
      <c r="C35" s="116" t="s">
        <v>118</v>
      </c>
      <c r="D35" s="215">
        <v>-11590</v>
      </c>
      <c r="E35" s="215">
        <v>-17936</v>
      </c>
      <c r="F35" s="215">
        <v>-24380</v>
      </c>
      <c r="G35" s="215">
        <v>-35763</v>
      </c>
      <c r="H35" s="215">
        <v>-48013</v>
      </c>
      <c r="I35" s="215">
        <v>-35104</v>
      </c>
      <c r="J35" s="215">
        <v>-19098</v>
      </c>
      <c r="K35" s="376">
        <v>-20647</v>
      </c>
      <c r="L35" s="674">
        <v>-10025</v>
      </c>
      <c r="M35" s="447">
        <v>-1702</v>
      </c>
    </row>
    <row r="36" spans="2:13" s="38" customFormat="1" ht="24" customHeight="1">
      <c r="B36" s="62"/>
      <c r="C36" s="116" t="s">
        <v>119</v>
      </c>
      <c r="D36" s="215">
        <v>79691</v>
      </c>
      <c r="E36" s="215">
        <v>80361</v>
      </c>
      <c r="F36" s="215">
        <v>59272</v>
      </c>
      <c r="G36" s="215">
        <v>46480</v>
      </c>
      <c r="H36" s="215">
        <v>40234</v>
      </c>
      <c r="I36" s="215">
        <v>51925</v>
      </c>
      <c r="J36" s="215">
        <v>66099</v>
      </c>
      <c r="K36" s="376">
        <v>14228</v>
      </c>
      <c r="L36" s="674">
        <v>19402</v>
      </c>
      <c r="M36" s="447">
        <v>5014</v>
      </c>
    </row>
    <row r="37" spans="2:13" s="38" customFormat="1" ht="24" customHeight="1">
      <c r="B37" s="62"/>
      <c r="C37" s="116" t="s">
        <v>120</v>
      </c>
      <c r="D37" s="215">
        <v>30625</v>
      </c>
      <c r="E37" s="215">
        <v>58176</v>
      </c>
      <c r="F37" s="215">
        <v>27022</v>
      </c>
      <c r="G37" s="215">
        <v>36315</v>
      </c>
      <c r="H37" s="215">
        <v>13891</v>
      </c>
      <c r="I37" s="215">
        <v>13355</v>
      </c>
      <c r="J37" s="215">
        <v>4857</v>
      </c>
      <c r="K37" s="376">
        <v>3049</v>
      </c>
      <c r="L37" s="674">
        <v>3745</v>
      </c>
      <c r="M37" s="447">
        <v>129</v>
      </c>
    </row>
    <row r="38" spans="2:13" s="38" customFormat="1" ht="24" customHeight="1">
      <c r="B38" s="62"/>
      <c r="C38" s="116" t="s">
        <v>121</v>
      </c>
      <c r="D38" s="215">
        <v>-35559</v>
      </c>
      <c r="E38" s="215">
        <v>-8180</v>
      </c>
      <c r="F38" s="215">
        <v>-9717</v>
      </c>
      <c r="G38" s="215">
        <v>-22914</v>
      </c>
      <c r="H38" s="215">
        <v>-7136</v>
      </c>
      <c r="I38" s="215">
        <v>-2360</v>
      </c>
      <c r="J38" s="215">
        <v>-2263</v>
      </c>
      <c r="K38" s="376">
        <v>-4481</v>
      </c>
      <c r="L38" s="674">
        <v>-13548</v>
      </c>
      <c r="M38" s="447">
        <v>-2959</v>
      </c>
    </row>
    <row r="39" spans="2:13" s="38" customFormat="1" ht="24" customHeight="1">
      <c r="B39" s="62"/>
      <c r="C39" s="116" t="s">
        <v>122</v>
      </c>
      <c r="D39" s="215">
        <v>24410</v>
      </c>
      <c r="E39" s="215">
        <v>26810</v>
      </c>
      <c r="F39" s="215">
        <v>37546</v>
      </c>
      <c r="G39" s="215">
        <v>8576</v>
      </c>
      <c r="H39" s="215">
        <v>2361</v>
      </c>
      <c r="I39" s="215">
        <v>3085</v>
      </c>
      <c r="J39" s="215">
        <v>1785</v>
      </c>
      <c r="K39" s="376">
        <v>11173</v>
      </c>
      <c r="L39" s="674">
        <v>1489</v>
      </c>
      <c r="M39" s="447">
        <v>558</v>
      </c>
    </row>
    <row r="40" spans="2:13" s="38" customFormat="1" ht="24" customHeight="1">
      <c r="B40" s="62"/>
      <c r="C40" s="479" t="s">
        <v>289</v>
      </c>
      <c r="D40" s="215">
        <v>-2756</v>
      </c>
      <c r="E40" s="215">
        <v>-2013</v>
      </c>
      <c r="F40" s="215">
        <v>-296</v>
      </c>
      <c r="G40" s="419">
        <v>-4408</v>
      </c>
      <c r="H40" s="419">
        <v>-8156</v>
      </c>
      <c r="I40" s="419">
        <v>-5692</v>
      </c>
      <c r="J40" s="419">
        <v>23</v>
      </c>
      <c r="K40" s="445">
        <v>2551</v>
      </c>
      <c r="L40" s="702">
        <v>-2340</v>
      </c>
      <c r="M40" s="454" t="s">
        <v>444</v>
      </c>
    </row>
    <row r="41" spans="2:13" s="38" customFormat="1" ht="24" customHeight="1">
      <c r="B41" s="62"/>
      <c r="C41" s="479" t="s">
        <v>290</v>
      </c>
      <c r="D41" s="215">
        <v>-2736</v>
      </c>
      <c r="E41" s="215">
        <v>-1223</v>
      </c>
      <c r="F41" s="215">
        <v>937</v>
      </c>
      <c r="G41" s="419">
        <v>3</v>
      </c>
      <c r="H41" s="419">
        <v>-109</v>
      </c>
      <c r="I41" s="419">
        <v>65</v>
      </c>
      <c r="J41" s="419">
        <v>-49</v>
      </c>
      <c r="K41" s="445">
        <v>-460</v>
      </c>
      <c r="L41" s="702">
        <v>-707</v>
      </c>
      <c r="M41" s="454">
        <v>-4309</v>
      </c>
    </row>
    <row r="42" spans="2:13" ht="24" customHeight="1">
      <c r="B42" s="63"/>
      <c r="C42" s="117" t="s">
        <v>123</v>
      </c>
      <c r="D42" s="216">
        <v>6400</v>
      </c>
      <c r="E42" s="216">
        <v>8109</v>
      </c>
      <c r="F42" s="216">
        <v>16436</v>
      </c>
      <c r="G42" s="216">
        <v>-4541</v>
      </c>
      <c r="H42" s="216">
        <v>-28951</v>
      </c>
      <c r="I42" s="216">
        <v>1331</v>
      </c>
      <c r="J42" s="216">
        <v>103</v>
      </c>
      <c r="K42" s="377">
        <v>11229</v>
      </c>
      <c r="L42" s="675">
        <v>1144</v>
      </c>
      <c r="M42" s="448">
        <v>-70</v>
      </c>
    </row>
    <row r="43" spans="2:13" s="43" customFormat="1" ht="25.5" customHeight="1">
      <c r="B43" s="480" t="s">
        <v>291</v>
      </c>
      <c r="C43" s="42"/>
      <c r="D43" s="218">
        <v>73030</v>
      </c>
      <c r="E43" s="218">
        <v>241109</v>
      </c>
      <c r="F43" s="218">
        <v>99155</v>
      </c>
      <c r="G43" s="218">
        <v>42706</v>
      </c>
      <c r="H43" s="218">
        <v>-68723</v>
      </c>
      <c r="I43" s="218">
        <v>-17198</v>
      </c>
      <c r="J43" s="218">
        <v>28439</v>
      </c>
      <c r="K43" s="217">
        <v>-19903</v>
      </c>
      <c r="L43" s="676">
        <v>-42287</v>
      </c>
      <c r="M43" s="449">
        <v>-20083</v>
      </c>
    </row>
    <row r="44" spans="2:13" ht="11.25" customHeight="1">
      <c r="B44" s="62"/>
      <c r="C44" s="44"/>
      <c r="D44" s="223"/>
      <c r="E44" s="223"/>
      <c r="F44" s="223"/>
      <c r="G44" s="223"/>
      <c r="H44" s="223"/>
      <c r="I44" s="223"/>
      <c r="J44" s="223"/>
      <c r="K44" s="154"/>
      <c r="L44" s="681"/>
      <c r="M44" s="452"/>
    </row>
    <row r="45" spans="2:13" s="46" customFormat="1" ht="25.5" customHeight="1">
      <c r="B45" s="64" t="s">
        <v>124</v>
      </c>
      <c r="C45" s="45"/>
      <c r="D45" s="230">
        <v>160190</v>
      </c>
      <c r="E45" s="230">
        <v>221335</v>
      </c>
      <c r="F45" s="230">
        <v>142310</v>
      </c>
      <c r="G45" s="230">
        <v>49746</v>
      </c>
      <c r="H45" s="230">
        <v>-33316</v>
      </c>
      <c r="I45" s="230">
        <v>86531</v>
      </c>
      <c r="J45" s="230">
        <v>135661</v>
      </c>
      <c r="K45" s="569">
        <v>47960</v>
      </c>
      <c r="L45" s="703">
        <v>49313</v>
      </c>
      <c r="M45" s="576">
        <v>18701</v>
      </c>
    </row>
    <row r="46" spans="2:13" ht="9" customHeight="1">
      <c r="B46" s="62"/>
      <c r="C46" s="44"/>
      <c r="D46" s="223"/>
      <c r="E46" s="223"/>
      <c r="F46" s="223"/>
      <c r="G46" s="223"/>
      <c r="H46" s="223"/>
      <c r="I46" s="223"/>
      <c r="J46" s="223"/>
      <c r="K46" s="154"/>
      <c r="L46" s="681"/>
      <c r="M46" s="452"/>
    </row>
    <row r="47" spans="2:13" ht="27" customHeight="1">
      <c r="B47" s="114" t="s">
        <v>1</v>
      </c>
      <c r="C47" s="12"/>
      <c r="D47" s="223"/>
      <c r="E47" s="223"/>
      <c r="F47" s="223"/>
      <c r="G47" s="223"/>
      <c r="H47" s="223"/>
      <c r="I47" s="223"/>
      <c r="J47" s="223"/>
      <c r="K47" s="154"/>
      <c r="L47" s="681"/>
      <c r="M47" s="452"/>
    </row>
    <row r="48" spans="2:13" s="38" customFormat="1" ht="24" customHeight="1">
      <c r="B48" s="62"/>
      <c r="C48" s="115" t="s">
        <v>125</v>
      </c>
      <c r="D48" s="214">
        <v>-189312</v>
      </c>
      <c r="E48" s="214">
        <v>85255</v>
      </c>
      <c r="F48" s="214">
        <v>-233618</v>
      </c>
      <c r="G48" s="214">
        <v>-201386</v>
      </c>
      <c r="H48" s="214">
        <v>-54258</v>
      </c>
      <c r="I48" s="214">
        <v>-57272</v>
      </c>
      <c r="J48" s="214">
        <v>-41620</v>
      </c>
      <c r="K48" s="375">
        <v>-49686</v>
      </c>
      <c r="L48" s="673">
        <v>3433</v>
      </c>
      <c r="M48" s="446">
        <v>-9252</v>
      </c>
    </row>
    <row r="49" spans="2:13" s="38" customFormat="1" ht="24" customHeight="1">
      <c r="B49" s="62"/>
      <c r="C49" s="116" t="s">
        <v>58</v>
      </c>
      <c r="D49" s="215">
        <v>119600</v>
      </c>
      <c r="E49" s="215">
        <v>-2000</v>
      </c>
      <c r="F49" s="215">
        <v>-110000</v>
      </c>
      <c r="G49" s="215">
        <v>-19200</v>
      </c>
      <c r="H49" s="215">
        <v>15000</v>
      </c>
      <c r="I49" s="215">
        <v>10000</v>
      </c>
      <c r="J49" s="215">
        <v>-25000</v>
      </c>
      <c r="K49" s="376">
        <v>-8000</v>
      </c>
      <c r="L49" s="674" t="s">
        <v>356</v>
      </c>
      <c r="M49" s="447" t="s">
        <v>444</v>
      </c>
    </row>
    <row r="50" spans="2:13" s="38" customFormat="1" ht="24" customHeight="1">
      <c r="B50" s="62"/>
      <c r="C50" s="116" t="s">
        <v>126</v>
      </c>
      <c r="D50" s="215">
        <v>176441</v>
      </c>
      <c r="E50" s="215">
        <v>203706</v>
      </c>
      <c r="F50" s="215">
        <v>487025</v>
      </c>
      <c r="G50" s="215">
        <v>274898</v>
      </c>
      <c r="H50" s="215">
        <v>211648</v>
      </c>
      <c r="I50" s="215">
        <v>308571</v>
      </c>
      <c r="J50" s="215">
        <v>244907</v>
      </c>
      <c r="K50" s="376">
        <v>167047</v>
      </c>
      <c r="L50" s="674">
        <v>128061</v>
      </c>
      <c r="M50" s="447">
        <v>84827</v>
      </c>
    </row>
    <row r="51" spans="2:13" s="38" customFormat="1" ht="24" customHeight="1">
      <c r="B51" s="62"/>
      <c r="C51" s="116" t="s">
        <v>127</v>
      </c>
      <c r="D51" s="215">
        <v>-409663</v>
      </c>
      <c r="E51" s="215">
        <v>-487734</v>
      </c>
      <c r="F51" s="215">
        <v>-262600</v>
      </c>
      <c r="G51" s="215">
        <v>-266922</v>
      </c>
      <c r="H51" s="215">
        <v>-154977</v>
      </c>
      <c r="I51" s="215">
        <v>-234144</v>
      </c>
      <c r="J51" s="215">
        <v>-240962</v>
      </c>
      <c r="K51" s="376">
        <v>-155603</v>
      </c>
      <c r="L51" s="674">
        <v>-133646</v>
      </c>
      <c r="M51" s="447">
        <v>-93496</v>
      </c>
    </row>
    <row r="52" spans="2:13" s="38" customFormat="1" ht="24" customHeight="1">
      <c r="B52" s="62"/>
      <c r="C52" s="116" t="s">
        <v>128</v>
      </c>
      <c r="D52" s="215">
        <v>47225</v>
      </c>
      <c r="E52" s="215">
        <v>9998</v>
      </c>
      <c r="F52" s="215">
        <v>154872</v>
      </c>
      <c r="G52" s="215">
        <v>374626</v>
      </c>
      <c r="H52" s="215">
        <v>45905</v>
      </c>
      <c r="I52" s="215">
        <v>55686</v>
      </c>
      <c r="J52" s="215" t="s">
        <v>59</v>
      </c>
      <c r="K52" s="567">
        <v>19900</v>
      </c>
      <c r="L52" s="700">
        <v>39800</v>
      </c>
      <c r="M52" s="574">
        <v>9953</v>
      </c>
    </row>
    <row r="53" spans="2:13" s="38" customFormat="1" ht="24" customHeight="1">
      <c r="B53" s="62"/>
      <c r="C53" s="116" t="s">
        <v>129</v>
      </c>
      <c r="D53" s="215">
        <v>-85794</v>
      </c>
      <c r="E53" s="215">
        <v>-40088</v>
      </c>
      <c r="F53" s="215">
        <v>-46030</v>
      </c>
      <c r="G53" s="215">
        <v>-12668</v>
      </c>
      <c r="H53" s="215">
        <v>-999</v>
      </c>
      <c r="I53" s="215">
        <v>-75212</v>
      </c>
      <c r="J53" s="215">
        <v>-33489</v>
      </c>
      <c r="K53" s="376">
        <v>-41047</v>
      </c>
      <c r="L53" s="674">
        <v>-67719</v>
      </c>
      <c r="M53" s="447">
        <v>-35000</v>
      </c>
    </row>
    <row r="54" spans="2:13" s="38" customFormat="1" ht="24" customHeight="1">
      <c r="B54" s="62"/>
      <c r="C54" s="116" t="s">
        <v>130</v>
      </c>
      <c r="D54" s="215">
        <v>272223</v>
      </c>
      <c r="E54" s="215">
        <v>19389</v>
      </c>
      <c r="F54" s="215" t="s">
        <v>322</v>
      </c>
      <c r="G54" s="215" t="s">
        <v>20</v>
      </c>
      <c r="H54" s="215" t="s">
        <v>20</v>
      </c>
      <c r="I54" s="215" t="s">
        <v>20</v>
      </c>
      <c r="J54" s="215" t="s">
        <v>59</v>
      </c>
      <c r="K54" s="376" t="s">
        <v>59</v>
      </c>
      <c r="L54" s="674" t="s">
        <v>356</v>
      </c>
      <c r="M54" s="447" t="s">
        <v>444</v>
      </c>
    </row>
    <row r="55" spans="2:13" s="38" customFormat="1" ht="24" customHeight="1">
      <c r="B55" s="62"/>
      <c r="C55" s="118" t="s">
        <v>57</v>
      </c>
      <c r="D55" s="215" t="s">
        <v>322</v>
      </c>
      <c r="E55" s="215" t="s">
        <v>322</v>
      </c>
      <c r="F55" s="215">
        <v>-44000</v>
      </c>
      <c r="G55" s="215">
        <v>-240920</v>
      </c>
      <c r="H55" s="215">
        <v>-102000</v>
      </c>
      <c r="I55" s="215" t="s">
        <v>20</v>
      </c>
      <c r="J55" s="215" t="s">
        <v>59</v>
      </c>
      <c r="K55" s="376" t="s">
        <v>59</v>
      </c>
      <c r="L55" s="674" t="s">
        <v>356</v>
      </c>
      <c r="M55" s="447" t="s">
        <v>444</v>
      </c>
    </row>
    <row r="56" spans="2:13" s="38" customFormat="1" ht="24" customHeight="1">
      <c r="B56" s="62"/>
      <c r="C56" s="118" t="s">
        <v>292</v>
      </c>
      <c r="D56" s="215">
        <v>510</v>
      </c>
      <c r="E56" s="215">
        <v>155</v>
      </c>
      <c r="F56" s="215">
        <v>56</v>
      </c>
      <c r="G56" s="215">
        <v>474</v>
      </c>
      <c r="H56" s="215">
        <v>922</v>
      </c>
      <c r="I56" s="215">
        <v>522</v>
      </c>
      <c r="J56" s="215">
        <v>13</v>
      </c>
      <c r="K56" s="376">
        <v>463</v>
      </c>
      <c r="L56" s="674">
        <v>66</v>
      </c>
      <c r="M56" s="447">
        <v>68</v>
      </c>
    </row>
    <row r="57" spans="2:13" s="38" customFormat="1" ht="24" customHeight="1">
      <c r="B57" s="62"/>
      <c r="C57" s="118" t="s">
        <v>293</v>
      </c>
      <c r="D57" s="215">
        <v>-46</v>
      </c>
      <c r="E57" s="215">
        <v>-32</v>
      </c>
      <c r="F57" s="215">
        <v>-26</v>
      </c>
      <c r="G57" s="215">
        <v>-11</v>
      </c>
      <c r="H57" s="215">
        <v>-18</v>
      </c>
      <c r="I57" s="215">
        <v>-20</v>
      </c>
      <c r="J57" s="215">
        <v>-1</v>
      </c>
      <c r="K57" s="376">
        <v>-1</v>
      </c>
      <c r="L57" s="674">
        <v>-9</v>
      </c>
      <c r="M57" s="447" t="s">
        <v>444</v>
      </c>
    </row>
    <row r="58" spans="2:13" s="38" customFormat="1" ht="24" customHeight="1">
      <c r="B58" s="62"/>
      <c r="C58" s="116" t="s">
        <v>131</v>
      </c>
      <c r="D58" s="215" t="s">
        <v>322</v>
      </c>
      <c r="E58" s="215" t="s">
        <v>322</v>
      </c>
      <c r="F58" s="215" t="s">
        <v>322</v>
      </c>
      <c r="G58" s="215" t="s">
        <v>20</v>
      </c>
      <c r="H58" s="215">
        <v>-12322</v>
      </c>
      <c r="I58" s="215">
        <v>-11125</v>
      </c>
      <c r="J58" s="215">
        <v>-4339</v>
      </c>
      <c r="K58" s="376">
        <v>-1876</v>
      </c>
      <c r="L58" s="674">
        <v>-3753</v>
      </c>
      <c r="M58" s="447">
        <v>-1876</v>
      </c>
    </row>
    <row r="59" spans="2:13" s="38" customFormat="1" ht="24" customHeight="1">
      <c r="B59" s="62"/>
      <c r="C59" s="479" t="s">
        <v>294</v>
      </c>
      <c r="D59" s="215">
        <v>-359</v>
      </c>
      <c r="E59" s="215">
        <v>-913</v>
      </c>
      <c r="F59" s="215">
        <v>-805</v>
      </c>
      <c r="G59" s="419">
        <v>-1621</v>
      </c>
      <c r="H59" s="419">
        <v>-1817</v>
      </c>
      <c r="I59" s="419">
        <v>-2513</v>
      </c>
      <c r="J59" s="419">
        <v>-1374</v>
      </c>
      <c r="K59" s="445">
        <v>-1924</v>
      </c>
      <c r="L59" s="702">
        <v>-1416</v>
      </c>
      <c r="M59" s="454">
        <v>-111</v>
      </c>
    </row>
    <row r="60" spans="2:13" ht="24" customHeight="1">
      <c r="B60" s="63"/>
      <c r="C60" s="117" t="s">
        <v>123</v>
      </c>
      <c r="D60" s="215">
        <v>572</v>
      </c>
      <c r="E60" s="215" t="s">
        <v>20</v>
      </c>
      <c r="F60" s="216">
        <v>-678</v>
      </c>
      <c r="G60" s="216">
        <v>-2744</v>
      </c>
      <c r="H60" s="216">
        <v>-806</v>
      </c>
      <c r="I60" s="216">
        <v>-450</v>
      </c>
      <c r="J60" s="216">
        <v>-730</v>
      </c>
      <c r="K60" s="377">
        <v>-1325</v>
      </c>
      <c r="L60" s="675">
        <v>-1193</v>
      </c>
      <c r="M60" s="448">
        <v>-842</v>
      </c>
    </row>
    <row r="61" spans="2:13" s="43" customFormat="1" ht="26.25" customHeight="1">
      <c r="B61" s="480" t="s">
        <v>295</v>
      </c>
      <c r="C61" s="42"/>
      <c r="D61" s="218">
        <v>-68602</v>
      </c>
      <c r="E61" s="218">
        <v>-212264</v>
      </c>
      <c r="F61" s="218">
        <v>-55805</v>
      </c>
      <c r="G61" s="218">
        <v>-95476</v>
      </c>
      <c r="H61" s="218">
        <v>-53723</v>
      </c>
      <c r="I61" s="218">
        <v>-5958</v>
      </c>
      <c r="J61" s="218">
        <v>-102597</v>
      </c>
      <c r="K61" s="217">
        <v>-72054</v>
      </c>
      <c r="L61" s="676">
        <v>-36376</v>
      </c>
      <c r="M61" s="449">
        <v>-45729</v>
      </c>
    </row>
    <row r="62" spans="2:13" ht="26.25" customHeight="1">
      <c r="B62" s="119" t="s">
        <v>132</v>
      </c>
      <c r="C62" s="81"/>
      <c r="D62" s="223">
        <v>-5630</v>
      </c>
      <c r="E62" s="223">
        <v>-882</v>
      </c>
      <c r="F62" s="223">
        <v>11921</v>
      </c>
      <c r="G62" s="223">
        <v>3419</v>
      </c>
      <c r="H62" s="223">
        <v>-4289</v>
      </c>
      <c r="I62" s="223">
        <v>-40332</v>
      </c>
      <c r="J62" s="223">
        <v>6825</v>
      </c>
      <c r="K62" s="154">
        <v>-14470</v>
      </c>
      <c r="L62" s="681">
        <v>-923</v>
      </c>
      <c r="M62" s="452">
        <v>-4915</v>
      </c>
    </row>
    <row r="63" spans="2:13" ht="26.25" customHeight="1">
      <c r="B63" s="119" t="s">
        <v>133</v>
      </c>
      <c r="C63" s="81"/>
      <c r="D63" s="231">
        <v>85958</v>
      </c>
      <c r="E63" s="231">
        <v>8188</v>
      </c>
      <c r="F63" s="231">
        <v>98426</v>
      </c>
      <c r="G63" s="231">
        <v>-42310</v>
      </c>
      <c r="H63" s="231">
        <v>-91328</v>
      </c>
      <c r="I63" s="231">
        <v>40241</v>
      </c>
      <c r="J63" s="231">
        <v>39890</v>
      </c>
      <c r="K63" s="570">
        <v>-38564</v>
      </c>
      <c r="L63" s="704">
        <v>12012</v>
      </c>
      <c r="M63" s="577">
        <v>-31944</v>
      </c>
    </row>
    <row r="64" spans="2:13" ht="26.25" customHeight="1">
      <c r="B64" s="119" t="s">
        <v>134</v>
      </c>
      <c r="C64" s="81"/>
      <c r="D64" s="231">
        <v>310441</v>
      </c>
      <c r="E64" s="231">
        <v>401240</v>
      </c>
      <c r="F64" s="231">
        <v>409266</v>
      </c>
      <c r="G64" s="231">
        <v>506254</v>
      </c>
      <c r="H64" s="231">
        <v>464273</v>
      </c>
      <c r="I64" s="231">
        <v>373883</v>
      </c>
      <c r="J64" s="231">
        <v>414419</v>
      </c>
      <c r="K64" s="570">
        <v>454262</v>
      </c>
      <c r="L64" s="704">
        <v>415261</v>
      </c>
      <c r="M64" s="577">
        <v>427274</v>
      </c>
    </row>
    <row r="65" spans="2:13" ht="43.5" customHeight="1" thickBot="1">
      <c r="B65" s="737" t="s">
        <v>135</v>
      </c>
      <c r="C65" s="738"/>
      <c r="D65" s="232">
        <v>4840</v>
      </c>
      <c r="E65" s="232">
        <v>-162</v>
      </c>
      <c r="F65" s="232">
        <v>-1438</v>
      </c>
      <c r="G65" s="232">
        <v>329</v>
      </c>
      <c r="H65" s="232">
        <v>939</v>
      </c>
      <c r="I65" s="232">
        <v>294</v>
      </c>
      <c r="J65" s="232">
        <v>-48</v>
      </c>
      <c r="K65" s="571">
        <v>-436</v>
      </c>
      <c r="L65" s="705" t="s">
        <v>356</v>
      </c>
      <c r="M65" s="578" t="s">
        <v>444</v>
      </c>
    </row>
    <row r="66" spans="2:13" ht="26.25" customHeight="1" thickTop="1">
      <c r="B66" s="120" t="s">
        <v>56</v>
      </c>
      <c r="C66" s="80"/>
      <c r="D66" s="233">
        <v>401240</v>
      </c>
      <c r="E66" s="233">
        <v>409266</v>
      </c>
      <c r="F66" s="233">
        <v>506254</v>
      </c>
      <c r="G66" s="233">
        <v>464273</v>
      </c>
      <c r="H66" s="233">
        <v>373883</v>
      </c>
      <c r="I66" s="233">
        <v>414419</v>
      </c>
      <c r="J66" s="233">
        <v>454262</v>
      </c>
      <c r="K66" s="572">
        <v>415261</v>
      </c>
      <c r="L66" s="706">
        <v>427274</v>
      </c>
      <c r="M66" s="579">
        <v>395329</v>
      </c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12">
    <mergeCell ref="L3:L4"/>
    <mergeCell ref="K3:K4"/>
    <mergeCell ref="M3:M4"/>
    <mergeCell ref="B65:C65"/>
    <mergeCell ref="B3:C4"/>
    <mergeCell ref="I3:I4"/>
    <mergeCell ref="J3:J4"/>
    <mergeCell ref="G3:G4"/>
    <mergeCell ref="H3:H4"/>
    <mergeCell ref="D3:D4"/>
    <mergeCell ref="E3:E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" customWidth="1"/>
    <col min="2" max="2" width="54.50390625" style="11" customWidth="1"/>
    <col min="3" max="7" width="17.625" style="210" customWidth="1"/>
    <col min="8" max="15" width="17.625" style="209" customWidth="1"/>
    <col min="16" max="17" width="17.625" style="129" customWidth="1"/>
    <col min="18" max="18" width="56.25390625" style="1" customWidth="1"/>
    <col min="19" max="16384" width="9.00390625" style="1" customWidth="1"/>
  </cols>
  <sheetData>
    <row r="1" spans="1:17" ht="48.75" customHeight="1">
      <c r="A1" s="85" t="s">
        <v>296</v>
      </c>
      <c r="B1" s="85"/>
      <c r="C1" s="296"/>
      <c r="D1" s="296"/>
      <c r="E1" s="297"/>
      <c r="F1" s="297"/>
      <c r="G1" s="297"/>
      <c r="H1" s="297"/>
      <c r="I1" s="1"/>
      <c r="J1" s="1"/>
      <c r="K1" s="1"/>
      <c r="L1" s="1"/>
      <c r="M1" s="1"/>
      <c r="N1" s="1"/>
      <c r="O1" s="1"/>
      <c r="P1" s="1"/>
      <c r="Q1" s="1"/>
    </row>
    <row r="2" spans="2:17" ht="30">
      <c r="B2" s="3"/>
      <c r="C2" s="296"/>
      <c r="D2" s="296"/>
      <c r="E2" s="297"/>
      <c r="F2" s="297"/>
      <c r="G2" s="297"/>
      <c r="H2" s="298"/>
      <c r="I2" s="1"/>
      <c r="K2" s="235"/>
      <c r="L2" s="235"/>
      <c r="M2" s="1"/>
      <c r="N2" s="1"/>
      <c r="O2" s="1"/>
      <c r="P2" s="1"/>
      <c r="Q2" s="235" t="s">
        <v>297</v>
      </c>
    </row>
    <row r="3" spans="2:17" s="4" customFormat="1" ht="49.5" customHeight="1">
      <c r="B3" s="65"/>
      <c r="C3" s="770" t="s">
        <v>2</v>
      </c>
      <c r="D3" s="771"/>
      <c r="E3" s="772"/>
      <c r="F3" s="770" t="s">
        <v>47</v>
      </c>
      <c r="G3" s="771"/>
      <c r="H3" s="772"/>
      <c r="I3" s="749" t="s">
        <v>3</v>
      </c>
      <c r="J3" s="750"/>
      <c r="K3" s="751"/>
      <c r="L3" s="749" t="s">
        <v>48</v>
      </c>
      <c r="M3" s="750"/>
      <c r="N3" s="751"/>
      <c r="O3" s="749" t="s">
        <v>74</v>
      </c>
      <c r="P3" s="750"/>
      <c r="Q3" s="751"/>
    </row>
    <row r="4" spans="2:17" s="5" customFormat="1" ht="61.5" customHeight="1">
      <c r="B4" s="66"/>
      <c r="C4" s="757" t="s">
        <v>45</v>
      </c>
      <c r="D4" s="759" t="s">
        <v>76</v>
      </c>
      <c r="E4" s="768" t="s">
        <v>317</v>
      </c>
      <c r="F4" s="757" t="s">
        <v>45</v>
      </c>
      <c r="G4" s="761" t="s">
        <v>76</v>
      </c>
      <c r="H4" s="768" t="s">
        <v>317</v>
      </c>
      <c r="I4" s="757" t="s">
        <v>45</v>
      </c>
      <c r="J4" s="759" t="s">
        <v>76</v>
      </c>
      <c r="K4" s="768" t="s">
        <v>317</v>
      </c>
      <c r="L4" s="757" t="s">
        <v>45</v>
      </c>
      <c r="M4" s="759" t="s">
        <v>76</v>
      </c>
      <c r="N4" s="768" t="s">
        <v>317</v>
      </c>
      <c r="O4" s="763" t="s">
        <v>45</v>
      </c>
      <c r="P4" s="761" t="s">
        <v>76</v>
      </c>
      <c r="Q4" s="768" t="s">
        <v>317</v>
      </c>
    </row>
    <row r="5" spans="2:17" s="6" customFormat="1" ht="61.5" customHeight="1">
      <c r="B5" s="67"/>
      <c r="C5" s="758"/>
      <c r="D5" s="760"/>
      <c r="E5" s="769"/>
      <c r="F5" s="758"/>
      <c r="G5" s="762"/>
      <c r="H5" s="769"/>
      <c r="I5" s="758"/>
      <c r="J5" s="760"/>
      <c r="K5" s="769"/>
      <c r="L5" s="758"/>
      <c r="M5" s="760"/>
      <c r="N5" s="769"/>
      <c r="O5" s="764"/>
      <c r="P5" s="762"/>
      <c r="Q5" s="769"/>
    </row>
    <row r="6" spans="2:17" s="7" customFormat="1" ht="49.5" customHeight="1">
      <c r="B6" s="124" t="s">
        <v>49</v>
      </c>
      <c r="C6" s="368">
        <v>999.8</v>
      </c>
      <c r="D6" s="367">
        <v>968.7</v>
      </c>
      <c r="E6" s="338">
        <v>1033</v>
      </c>
      <c r="F6" s="368">
        <v>56.2</v>
      </c>
      <c r="G6" s="583">
        <v>56.1</v>
      </c>
      <c r="H6" s="338">
        <v>75.9</v>
      </c>
      <c r="I6" s="368">
        <v>-3.9</v>
      </c>
      <c r="J6" s="367">
        <v>1.4</v>
      </c>
      <c r="K6" s="338">
        <v>11.6</v>
      </c>
      <c r="L6" s="368">
        <v>-4.1</v>
      </c>
      <c r="M6" s="367">
        <v>2</v>
      </c>
      <c r="N6" s="338">
        <v>12.4</v>
      </c>
      <c r="O6" s="368">
        <v>406.8</v>
      </c>
      <c r="P6" s="583">
        <v>378</v>
      </c>
      <c r="Q6" s="338">
        <v>392.2</v>
      </c>
    </row>
    <row r="7" spans="2:17" s="7" customFormat="1" ht="49.5" customHeight="1">
      <c r="B7" s="123" t="s">
        <v>50</v>
      </c>
      <c r="C7" s="369">
        <v>876.1</v>
      </c>
      <c r="D7" s="420">
        <v>1015.5</v>
      </c>
      <c r="E7" s="339">
        <v>1052.1</v>
      </c>
      <c r="F7" s="369">
        <v>37.1</v>
      </c>
      <c r="G7" s="584">
        <v>41.7</v>
      </c>
      <c r="H7" s="339">
        <v>57.8</v>
      </c>
      <c r="I7" s="369">
        <v>13.5</v>
      </c>
      <c r="J7" s="420">
        <v>17.6</v>
      </c>
      <c r="K7" s="339">
        <v>31.3</v>
      </c>
      <c r="L7" s="369">
        <v>12.6</v>
      </c>
      <c r="M7" s="420">
        <v>28.7</v>
      </c>
      <c r="N7" s="339">
        <v>32.6</v>
      </c>
      <c r="O7" s="369">
        <v>483.4</v>
      </c>
      <c r="P7" s="584">
        <v>543.7</v>
      </c>
      <c r="Q7" s="339">
        <v>541.2</v>
      </c>
    </row>
    <row r="8" spans="2:17" s="7" customFormat="1" ht="49.5" customHeight="1">
      <c r="B8" s="123" t="s">
        <v>51</v>
      </c>
      <c r="C8" s="369">
        <v>550.7</v>
      </c>
      <c r="D8" s="420">
        <v>616.5</v>
      </c>
      <c r="E8" s="339">
        <v>693.2</v>
      </c>
      <c r="F8" s="369">
        <v>31.9</v>
      </c>
      <c r="G8" s="584">
        <v>36.3</v>
      </c>
      <c r="H8" s="339">
        <v>41.7</v>
      </c>
      <c r="I8" s="369">
        <v>4.8</v>
      </c>
      <c r="J8" s="420">
        <v>9.1</v>
      </c>
      <c r="K8" s="339">
        <v>13.2</v>
      </c>
      <c r="L8" s="369">
        <v>2.9</v>
      </c>
      <c r="M8" s="420">
        <v>6.8</v>
      </c>
      <c r="N8" s="339">
        <v>9.8</v>
      </c>
      <c r="O8" s="369">
        <v>255.5</v>
      </c>
      <c r="P8" s="584">
        <v>259.5</v>
      </c>
      <c r="Q8" s="339">
        <v>272.3</v>
      </c>
    </row>
    <row r="9" spans="2:17" s="7" customFormat="1" ht="49.5" customHeight="1">
      <c r="B9" s="123" t="s">
        <v>4</v>
      </c>
      <c r="C9" s="369">
        <v>1366.9</v>
      </c>
      <c r="D9" s="420">
        <v>1383.1</v>
      </c>
      <c r="E9" s="339">
        <v>1683.8</v>
      </c>
      <c r="F9" s="369">
        <v>46.5</v>
      </c>
      <c r="G9" s="584">
        <v>52.9</v>
      </c>
      <c r="H9" s="339">
        <v>51.7</v>
      </c>
      <c r="I9" s="369">
        <v>4.1</v>
      </c>
      <c r="J9" s="420">
        <v>11.4</v>
      </c>
      <c r="K9" s="339">
        <v>12.2</v>
      </c>
      <c r="L9" s="369">
        <v>-4.1</v>
      </c>
      <c r="M9" s="420">
        <v>5.3</v>
      </c>
      <c r="N9" s="339">
        <v>7.8</v>
      </c>
      <c r="O9" s="369">
        <v>419.4</v>
      </c>
      <c r="P9" s="584">
        <v>420</v>
      </c>
      <c r="Q9" s="339">
        <v>409.9</v>
      </c>
    </row>
    <row r="10" spans="2:17" s="7" customFormat="1" ht="49.5" customHeight="1">
      <c r="B10" s="123" t="s">
        <v>5</v>
      </c>
      <c r="C10" s="369">
        <v>67.1</v>
      </c>
      <c r="D10" s="420">
        <v>48.1</v>
      </c>
      <c r="E10" s="339">
        <v>49.4</v>
      </c>
      <c r="F10" s="369">
        <v>7.2</v>
      </c>
      <c r="G10" s="584">
        <v>6.5</v>
      </c>
      <c r="H10" s="339">
        <v>4.5</v>
      </c>
      <c r="I10" s="369">
        <v>-3</v>
      </c>
      <c r="J10" s="420">
        <v>-3.3</v>
      </c>
      <c r="K10" s="339">
        <v>-2.4</v>
      </c>
      <c r="L10" s="369">
        <v>6.4</v>
      </c>
      <c r="M10" s="420">
        <v>2.5</v>
      </c>
      <c r="N10" s="339">
        <v>-0.4</v>
      </c>
      <c r="O10" s="369">
        <v>295.4</v>
      </c>
      <c r="P10" s="584">
        <v>265</v>
      </c>
      <c r="Q10" s="339">
        <v>240.4</v>
      </c>
    </row>
    <row r="11" spans="2:17" s="7" customFormat="1" ht="49.5" customHeight="1" thickBot="1">
      <c r="B11" s="124" t="s">
        <v>6</v>
      </c>
      <c r="C11" s="421">
        <v>-16.2</v>
      </c>
      <c r="D11" s="366">
        <v>-17.3</v>
      </c>
      <c r="E11" s="340">
        <v>-17.3</v>
      </c>
      <c r="F11" s="421">
        <v>-0.7</v>
      </c>
      <c r="G11" s="585">
        <v>-0.8</v>
      </c>
      <c r="H11" s="340">
        <v>0</v>
      </c>
      <c r="I11" s="421">
        <v>0.6</v>
      </c>
      <c r="J11" s="366">
        <v>1.3</v>
      </c>
      <c r="K11" s="340">
        <v>-1.4</v>
      </c>
      <c r="L11" s="291" t="s">
        <v>59</v>
      </c>
      <c r="M11" s="587" t="s">
        <v>59</v>
      </c>
      <c r="N11" s="422" t="s">
        <v>357</v>
      </c>
      <c r="O11" s="369">
        <v>300.4</v>
      </c>
      <c r="P11" s="585">
        <v>250.8</v>
      </c>
      <c r="Q11" s="422">
        <v>264.7</v>
      </c>
    </row>
    <row r="12" spans="2:17" s="9" customFormat="1" ht="49.5" customHeight="1" thickTop="1">
      <c r="B12" s="125" t="s">
        <v>7</v>
      </c>
      <c r="C12" s="370">
        <v>3844.4</v>
      </c>
      <c r="D12" s="423">
        <v>4014.6</v>
      </c>
      <c r="E12" s="341">
        <v>4494.2</v>
      </c>
      <c r="F12" s="370">
        <v>178.9</v>
      </c>
      <c r="G12" s="586">
        <v>192.7</v>
      </c>
      <c r="H12" s="341">
        <v>231.6</v>
      </c>
      <c r="I12" s="370">
        <v>16.1</v>
      </c>
      <c r="J12" s="423">
        <v>37.5</v>
      </c>
      <c r="K12" s="341">
        <v>64.5</v>
      </c>
      <c r="L12" s="370">
        <v>13.7</v>
      </c>
      <c r="M12" s="423">
        <v>45.3</v>
      </c>
      <c r="N12" s="341">
        <v>62.2</v>
      </c>
      <c r="O12" s="370">
        <v>2160.9</v>
      </c>
      <c r="P12" s="586">
        <v>2117</v>
      </c>
      <c r="Q12" s="341">
        <v>2120.6</v>
      </c>
    </row>
    <row r="13" spans="2:12" s="9" customFormat="1" ht="43.5" customHeight="1">
      <c r="B13" s="9" t="s">
        <v>298</v>
      </c>
      <c r="C13" s="8"/>
      <c r="D13" s="8"/>
      <c r="E13" s="8"/>
      <c r="F13" s="8"/>
      <c r="G13" s="8"/>
      <c r="H13" s="8"/>
      <c r="K13" s="367"/>
      <c r="L13" s="367"/>
    </row>
    <row r="14" spans="2:8" s="4" customFormat="1" ht="49.5" customHeight="1">
      <c r="B14" s="481" t="s">
        <v>299</v>
      </c>
      <c r="C14" s="1"/>
      <c r="D14" s="1"/>
      <c r="E14" s="1"/>
      <c r="F14" s="1"/>
      <c r="G14" s="1"/>
      <c r="H14" s="1"/>
    </row>
    <row r="15" spans="1:2" ht="48.75" customHeight="1">
      <c r="A15" s="85" t="s">
        <v>300</v>
      </c>
      <c r="B15" s="85"/>
    </row>
    <row r="16" spans="2:17" ht="30" customHeight="1">
      <c r="B16" s="3"/>
      <c r="E16" s="154"/>
      <c r="F16" s="154"/>
      <c r="G16" s="154"/>
      <c r="J16" s="154"/>
      <c r="K16" s="154"/>
      <c r="L16" s="154"/>
      <c r="Q16" s="235" t="s">
        <v>297</v>
      </c>
    </row>
    <row r="17" spans="1:17" ht="49.5" customHeight="1">
      <c r="A17" s="4"/>
      <c r="B17" s="65"/>
      <c r="C17" s="749" t="s">
        <v>136</v>
      </c>
      <c r="D17" s="750"/>
      <c r="E17" s="750"/>
      <c r="F17" s="750"/>
      <c r="G17" s="751"/>
      <c r="H17" s="749" t="s">
        <v>137</v>
      </c>
      <c r="I17" s="750"/>
      <c r="J17" s="750"/>
      <c r="K17" s="750"/>
      <c r="L17" s="751"/>
      <c r="M17" s="749" t="s">
        <v>138</v>
      </c>
      <c r="N17" s="750"/>
      <c r="O17" s="750"/>
      <c r="P17" s="750"/>
      <c r="Q17" s="751"/>
    </row>
    <row r="18" spans="1:17" ht="32.25" customHeight="1">
      <c r="A18" s="5"/>
      <c r="B18" s="66"/>
      <c r="C18" s="752" t="s">
        <v>361</v>
      </c>
      <c r="D18" s="752" t="s">
        <v>139</v>
      </c>
      <c r="E18" s="752" t="s">
        <v>140</v>
      </c>
      <c r="F18" s="752" t="s">
        <v>141</v>
      </c>
      <c r="G18" s="755" t="s">
        <v>142</v>
      </c>
      <c r="H18" s="752" t="s">
        <v>361</v>
      </c>
      <c r="I18" s="752" t="s">
        <v>139</v>
      </c>
      <c r="J18" s="752" t="s">
        <v>140</v>
      </c>
      <c r="K18" s="752" t="s">
        <v>141</v>
      </c>
      <c r="L18" s="755" t="s">
        <v>142</v>
      </c>
      <c r="M18" s="752" t="s">
        <v>361</v>
      </c>
      <c r="N18" s="752" t="s">
        <v>139</v>
      </c>
      <c r="O18" s="752" t="s">
        <v>140</v>
      </c>
      <c r="P18" s="752" t="s">
        <v>141</v>
      </c>
      <c r="Q18" s="755" t="s">
        <v>142</v>
      </c>
    </row>
    <row r="19" spans="1:17" ht="32.25" customHeight="1">
      <c r="A19" s="6"/>
      <c r="B19" s="67"/>
      <c r="C19" s="753"/>
      <c r="D19" s="753"/>
      <c r="E19" s="753"/>
      <c r="F19" s="753"/>
      <c r="G19" s="756"/>
      <c r="H19" s="753"/>
      <c r="I19" s="753"/>
      <c r="J19" s="753"/>
      <c r="K19" s="753"/>
      <c r="L19" s="756"/>
      <c r="M19" s="753"/>
      <c r="N19" s="753"/>
      <c r="O19" s="753"/>
      <c r="P19" s="753"/>
      <c r="Q19" s="756"/>
    </row>
    <row r="20" spans="1:17" ht="49.5" customHeight="1">
      <c r="A20" s="7"/>
      <c r="B20" s="121" t="s">
        <v>143</v>
      </c>
      <c r="C20" s="287">
        <v>945</v>
      </c>
      <c r="D20" s="287">
        <v>970.8</v>
      </c>
      <c r="E20" s="287">
        <v>1132.1</v>
      </c>
      <c r="F20" s="287">
        <v>1315.9</v>
      </c>
      <c r="G20" s="288">
        <v>1132.2</v>
      </c>
      <c r="H20" s="287">
        <v>55.1</v>
      </c>
      <c r="I20" s="287">
        <v>46.6</v>
      </c>
      <c r="J20" s="287">
        <v>53.6</v>
      </c>
      <c r="K20" s="287">
        <v>88.8</v>
      </c>
      <c r="L20" s="288">
        <v>78.9</v>
      </c>
      <c r="M20" s="287">
        <v>12.6</v>
      </c>
      <c r="N20" s="287">
        <v>16</v>
      </c>
      <c r="O20" s="287">
        <v>15.8</v>
      </c>
      <c r="P20" s="287">
        <v>32.7</v>
      </c>
      <c r="Q20" s="288">
        <v>21.8</v>
      </c>
    </row>
    <row r="21" spans="1:17" ht="49.5" customHeight="1">
      <c r="A21" s="7"/>
      <c r="B21" s="122" t="s">
        <v>144</v>
      </c>
      <c r="C21" s="369">
        <v>1112</v>
      </c>
      <c r="D21" s="289">
        <v>1217.3</v>
      </c>
      <c r="E21" s="289">
        <v>1294.5</v>
      </c>
      <c r="F21" s="289">
        <v>1474</v>
      </c>
      <c r="G21" s="290">
        <v>1418.8</v>
      </c>
      <c r="H21" s="369">
        <v>33.9</v>
      </c>
      <c r="I21" s="289">
        <v>40.8</v>
      </c>
      <c r="J21" s="289">
        <v>41.3</v>
      </c>
      <c r="K21" s="289">
        <v>41.3</v>
      </c>
      <c r="L21" s="290">
        <v>50.9</v>
      </c>
      <c r="M21" s="369">
        <v>10.6</v>
      </c>
      <c r="N21" s="289">
        <v>18</v>
      </c>
      <c r="O21" s="289">
        <v>18.9</v>
      </c>
      <c r="P21" s="289">
        <v>18.4</v>
      </c>
      <c r="Q21" s="290">
        <v>27.7</v>
      </c>
    </row>
    <row r="22" spans="1:17" ht="49.5" customHeight="1">
      <c r="A22" s="7"/>
      <c r="B22" s="123" t="s">
        <v>145</v>
      </c>
      <c r="C22" s="369">
        <v>625.9</v>
      </c>
      <c r="D22" s="289">
        <v>679.2</v>
      </c>
      <c r="E22" s="289">
        <v>717.2</v>
      </c>
      <c r="F22" s="289">
        <v>760.2</v>
      </c>
      <c r="G22" s="290">
        <v>682.3</v>
      </c>
      <c r="H22" s="369">
        <v>44.1</v>
      </c>
      <c r="I22" s="289">
        <v>43.4</v>
      </c>
      <c r="J22" s="289">
        <v>48.8</v>
      </c>
      <c r="K22" s="289">
        <v>53.8</v>
      </c>
      <c r="L22" s="290">
        <v>41.5</v>
      </c>
      <c r="M22" s="369">
        <v>15.6</v>
      </c>
      <c r="N22" s="289">
        <v>16.6</v>
      </c>
      <c r="O22" s="289">
        <v>21.8</v>
      </c>
      <c r="P22" s="289">
        <v>23.3</v>
      </c>
      <c r="Q22" s="290">
        <v>11.8</v>
      </c>
    </row>
    <row r="23" spans="1:17" ht="49.5" customHeight="1">
      <c r="A23" s="7"/>
      <c r="B23" s="123" t="s">
        <v>146</v>
      </c>
      <c r="C23" s="369">
        <v>504.3</v>
      </c>
      <c r="D23" s="289">
        <v>422.8</v>
      </c>
      <c r="E23" s="289">
        <v>382.7</v>
      </c>
      <c r="F23" s="289">
        <v>347</v>
      </c>
      <c r="G23" s="290">
        <v>277.6</v>
      </c>
      <c r="H23" s="369">
        <v>26.2</v>
      </c>
      <c r="I23" s="289">
        <v>24</v>
      </c>
      <c r="J23" s="289">
        <v>25</v>
      </c>
      <c r="K23" s="289">
        <v>21.3</v>
      </c>
      <c r="L23" s="290">
        <v>0.5</v>
      </c>
      <c r="M23" s="369">
        <v>10.8</v>
      </c>
      <c r="N23" s="289">
        <v>9.6</v>
      </c>
      <c r="O23" s="289">
        <v>11.7</v>
      </c>
      <c r="P23" s="289">
        <v>8</v>
      </c>
      <c r="Q23" s="290">
        <v>-13.1</v>
      </c>
    </row>
    <row r="24" spans="1:17" ht="49.5" customHeight="1">
      <c r="A24" s="7"/>
      <c r="B24" s="123" t="s">
        <v>147</v>
      </c>
      <c r="C24" s="369">
        <v>802.7</v>
      </c>
      <c r="D24" s="289">
        <v>882.1</v>
      </c>
      <c r="E24" s="289">
        <v>927.1</v>
      </c>
      <c r="F24" s="289">
        <v>1274.5</v>
      </c>
      <c r="G24" s="290">
        <v>1264.6</v>
      </c>
      <c r="H24" s="369">
        <v>51.2</v>
      </c>
      <c r="I24" s="289">
        <v>39.3</v>
      </c>
      <c r="J24" s="289">
        <v>38.4</v>
      </c>
      <c r="K24" s="289">
        <v>38.6</v>
      </c>
      <c r="L24" s="290">
        <v>33.4</v>
      </c>
      <c r="M24" s="369">
        <v>11.4</v>
      </c>
      <c r="N24" s="289">
        <v>8</v>
      </c>
      <c r="O24" s="289">
        <v>5.6</v>
      </c>
      <c r="P24" s="289">
        <v>4.4</v>
      </c>
      <c r="Q24" s="290">
        <v>0.9</v>
      </c>
    </row>
    <row r="25" spans="1:17" ht="49.5" customHeight="1">
      <c r="A25" s="7"/>
      <c r="B25" s="123" t="s">
        <v>148</v>
      </c>
      <c r="C25" s="369">
        <v>1033.6</v>
      </c>
      <c r="D25" s="289">
        <v>1086.9</v>
      </c>
      <c r="E25" s="289">
        <v>1054.8</v>
      </c>
      <c r="F25" s="289">
        <v>1020.1</v>
      </c>
      <c r="G25" s="290">
        <v>646.9</v>
      </c>
      <c r="H25" s="369">
        <v>27.2</v>
      </c>
      <c r="I25" s="289">
        <v>28</v>
      </c>
      <c r="J25" s="289">
        <v>26.8</v>
      </c>
      <c r="K25" s="289">
        <v>27.3</v>
      </c>
      <c r="L25" s="290">
        <v>24</v>
      </c>
      <c r="M25" s="369">
        <v>4.2</v>
      </c>
      <c r="N25" s="289">
        <v>4.6</v>
      </c>
      <c r="O25" s="289">
        <v>1.9</v>
      </c>
      <c r="P25" s="289">
        <v>1</v>
      </c>
      <c r="Q25" s="290">
        <v>-1</v>
      </c>
    </row>
    <row r="26" spans="1:17" ht="49.5" customHeight="1">
      <c r="A26" s="7"/>
      <c r="B26" s="123" t="s">
        <v>149</v>
      </c>
      <c r="C26" s="369">
        <v>77.8</v>
      </c>
      <c r="D26" s="289">
        <v>138.3</v>
      </c>
      <c r="E26" s="289">
        <v>152.1</v>
      </c>
      <c r="F26" s="289">
        <v>68.6</v>
      </c>
      <c r="G26" s="290">
        <v>90.7</v>
      </c>
      <c r="H26" s="369">
        <v>65</v>
      </c>
      <c r="I26" s="289">
        <v>22.5</v>
      </c>
      <c r="J26" s="289">
        <v>22.5</v>
      </c>
      <c r="K26" s="289">
        <v>6.6</v>
      </c>
      <c r="L26" s="290">
        <v>6.4</v>
      </c>
      <c r="M26" s="369">
        <v>3.7</v>
      </c>
      <c r="N26" s="289">
        <v>2.6</v>
      </c>
      <c r="O26" s="289">
        <v>2.1</v>
      </c>
      <c r="P26" s="289">
        <v>2.6</v>
      </c>
      <c r="Q26" s="290">
        <v>-0.5</v>
      </c>
    </row>
    <row r="27" spans="1:17" ht="49.5" customHeight="1" thickBot="1">
      <c r="A27" s="7"/>
      <c r="B27" s="124" t="s">
        <v>150</v>
      </c>
      <c r="C27" s="292">
        <v>-425.4</v>
      </c>
      <c r="D27" s="292">
        <v>-425.3</v>
      </c>
      <c r="E27" s="292">
        <v>-442.3</v>
      </c>
      <c r="F27" s="292">
        <v>-489.3</v>
      </c>
      <c r="G27" s="293">
        <v>-346.9</v>
      </c>
      <c r="H27" s="292" t="s">
        <v>362</v>
      </c>
      <c r="I27" s="292">
        <v>-2.4</v>
      </c>
      <c r="J27" s="292">
        <v>-1.9</v>
      </c>
      <c r="K27" s="292" t="s">
        <v>151</v>
      </c>
      <c r="L27" s="293" t="s">
        <v>151</v>
      </c>
      <c r="M27" s="292">
        <v>-3.4</v>
      </c>
      <c r="N27" s="292">
        <v>0.8</v>
      </c>
      <c r="O27" s="292">
        <v>0.2</v>
      </c>
      <c r="P27" s="292">
        <v>2</v>
      </c>
      <c r="Q27" s="293">
        <v>4.4</v>
      </c>
    </row>
    <row r="28" spans="1:17" ht="49.5" customHeight="1" thickTop="1">
      <c r="A28" s="9"/>
      <c r="B28" s="125" t="s">
        <v>152</v>
      </c>
      <c r="C28" s="294">
        <v>4675.9</v>
      </c>
      <c r="D28" s="294">
        <v>4972.1</v>
      </c>
      <c r="E28" s="294">
        <v>5218.2</v>
      </c>
      <c r="F28" s="294">
        <v>5771</v>
      </c>
      <c r="G28" s="295">
        <v>5166.2</v>
      </c>
      <c r="H28" s="294">
        <v>244.2</v>
      </c>
      <c r="I28" s="294">
        <v>242.2</v>
      </c>
      <c r="J28" s="294">
        <v>254.5</v>
      </c>
      <c r="K28" s="294">
        <v>277.7</v>
      </c>
      <c r="L28" s="295">
        <v>235.6</v>
      </c>
      <c r="M28" s="294">
        <v>65.5</v>
      </c>
      <c r="N28" s="294">
        <v>76.2</v>
      </c>
      <c r="O28" s="294">
        <v>77.9</v>
      </c>
      <c r="P28" s="294">
        <v>92.4</v>
      </c>
      <c r="Q28" s="295">
        <v>52</v>
      </c>
    </row>
    <row r="29" spans="1:17" ht="43.5" customHeight="1">
      <c r="A29" s="9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</row>
    <row r="30" spans="1:17" ht="49.5" customHeight="1">
      <c r="A30" s="4"/>
      <c r="B30" s="65"/>
      <c r="C30" s="749" t="s">
        <v>153</v>
      </c>
      <c r="D30" s="750"/>
      <c r="E30" s="750"/>
      <c r="F30" s="750"/>
      <c r="G30" s="751"/>
      <c r="H30" s="749" t="s">
        <v>154</v>
      </c>
      <c r="I30" s="750"/>
      <c r="J30" s="750"/>
      <c r="K30" s="750"/>
      <c r="L30" s="751"/>
      <c r="M30" s="4"/>
      <c r="N30" s="4"/>
      <c r="O30" s="4"/>
      <c r="P30" s="4"/>
      <c r="Q30" s="1"/>
    </row>
    <row r="31" spans="1:17" ht="32.25" customHeight="1">
      <c r="A31" s="5"/>
      <c r="B31" s="66"/>
      <c r="C31" s="752" t="s">
        <v>361</v>
      </c>
      <c r="D31" s="754" t="s">
        <v>139</v>
      </c>
      <c r="E31" s="754" t="s">
        <v>140</v>
      </c>
      <c r="F31" s="754" t="s">
        <v>141</v>
      </c>
      <c r="G31" s="767" t="s">
        <v>142</v>
      </c>
      <c r="H31" s="752" t="s">
        <v>361</v>
      </c>
      <c r="I31" s="752" t="s">
        <v>139</v>
      </c>
      <c r="J31" s="752" t="s">
        <v>140</v>
      </c>
      <c r="K31" s="752" t="s">
        <v>141</v>
      </c>
      <c r="L31" s="755" t="s">
        <v>142</v>
      </c>
      <c r="M31" s="5"/>
      <c r="N31" s="5"/>
      <c r="O31" s="5"/>
      <c r="P31" s="5"/>
      <c r="Q31" s="1"/>
    </row>
    <row r="32" spans="1:19" ht="32.25" customHeight="1">
      <c r="A32" s="6"/>
      <c r="B32" s="67"/>
      <c r="C32" s="753"/>
      <c r="D32" s="753"/>
      <c r="E32" s="753"/>
      <c r="F32" s="753"/>
      <c r="G32" s="756"/>
      <c r="H32" s="753"/>
      <c r="I32" s="753"/>
      <c r="J32" s="753"/>
      <c r="K32" s="753"/>
      <c r="L32" s="756"/>
      <c r="M32" s="6"/>
      <c r="N32" s="6"/>
      <c r="O32" s="6"/>
      <c r="P32" s="6"/>
      <c r="Q32" s="209"/>
      <c r="R32" s="129"/>
      <c r="S32" s="129"/>
    </row>
    <row r="33" spans="1:19" ht="49.5" customHeight="1">
      <c r="A33" s="7"/>
      <c r="B33" s="121" t="s">
        <v>143</v>
      </c>
      <c r="C33" s="287">
        <v>8.4</v>
      </c>
      <c r="D33" s="287">
        <v>11.2</v>
      </c>
      <c r="E33" s="287">
        <v>10.1</v>
      </c>
      <c r="F33" s="287">
        <v>23.1</v>
      </c>
      <c r="G33" s="288">
        <v>9.4</v>
      </c>
      <c r="H33" s="287">
        <v>387.3</v>
      </c>
      <c r="I33" s="287">
        <v>325.1</v>
      </c>
      <c r="J33" s="287">
        <v>355.3</v>
      </c>
      <c r="K33" s="287">
        <v>503.5</v>
      </c>
      <c r="L33" s="288">
        <v>483.8</v>
      </c>
      <c r="M33" s="7"/>
      <c r="N33" s="7"/>
      <c r="O33" s="7"/>
      <c r="P33" s="7"/>
      <c r="Q33" s="209"/>
      <c r="R33" s="129"/>
      <c r="S33" s="129"/>
    </row>
    <row r="34" spans="1:19" ht="49.5" customHeight="1">
      <c r="A34" s="7"/>
      <c r="B34" s="122" t="s">
        <v>144</v>
      </c>
      <c r="C34" s="369">
        <v>17.5</v>
      </c>
      <c r="D34" s="289">
        <v>28.1</v>
      </c>
      <c r="E34" s="289">
        <v>33.3</v>
      </c>
      <c r="F34" s="289">
        <v>36.1</v>
      </c>
      <c r="G34" s="290">
        <v>31.1</v>
      </c>
      <c r="H34" s="369">
        <v>346.9</v>
      </c>
      <c r="I34" s="289">
        <v>463</v>
      </c>
      <c r="J34" s="289">
        <v>504.3</v>
      </c>
      <c r="K34" s="289">
        <v>591.3</v>
      </c>
      <c r="L34" s="290">
        <v>469.6</v>
      </c>
      <c r="M34" s="7"/>
      <c r="N34" s="7"/>
      <c r="O34" s="7"/>
      <c r="P34" s="7"/>
      <c r="Q34" s="209"/>
      <c r="R34" s="129"/>
      <c r="S34" s="129"/>
    </row>
    <row r="35" spans="1:19" ht="49.5" customHeight="1">
      <c r="A35" s="7"/>
      <c r="B35" s="123" t="s">
        <v>145</v>
      </c>
      <c r="C35" s="369">
        <v>5.2</v>
      </c>
      <c r="D35" s="289">
        <v>6.7</v>
      </c>
      <c r="E35" s="289">
        <v>8.4</v>
      </c>
      <c r="F35" s="289">
        <v>17</v>
      </c>
      <c r="G35" s="290">
        <v>5.3</v>
      </c>
      <c r="H35" s="369">
        <v>355.3</v>
      </c>
      <c r="I35" s="289">
        <v>360.9</v>
      </c>
      <c r="J35" s="289">
        <v>370.2</v>
      </c>
      <c r="K35" s="289">
        <v>345.4</v>
      </c>
      <c r="L35" s="290">
        <v>284.2</v>
      </c>
      <c r="M35" s="7"/>
      <c r="N35" s="7"/>
      <c r="O35" s="7"/>
      <c r="P35" s="7"/>
      <c r="Q35" s="209"/>
      <c r="R35" s="129"/>
      <c r="S35" s="129"/>
    </row>
    <row r="36" spans="1:19" ht="49.5" customHeight="1">
      <c r="A36" s="7"/>
      <c r="B36" s="123" t="s">
        <v>146</v>
      </c>
      <c r="C36" s="369">
        <v>5.9</v>
      </c>
      <c r="D36" s="289">
        <v>8.2</v>
      </c>
      <c r="E36" s="289">
        <v>8.1</v>
      </c>
      <c r="F36" s="289">
        <v>4.7</v>
      </c>
      <c r="G36" s="290">
        <v>-23.5</v>
      </c>
      <c r="H36" s="369">
        <v>280.9</v>
      </c>
      <c r="I36" s="289">
        <v>232</v>
      </c>
      <c r="J36" s="289">
        <v>272.8</v>
      </c>
      <c r="K36" s="289">
        <v>296.1</v>
      </c>
      <c r="L36" s="290">
        <v>260.3</v>
      </c>
      <c r="M36" s="7"/>
      <c r="N36" s="7"/>
      <c r="O36" s="7"/>
      <c r="P36" s="7"/>
      <c r="Q36" s="209"/>
      <c r="R36" s="129"/>
      <c r="S36" s="129"/>
    </row>
    <row r="37" spans="1:19" ht="49.5" customHeight="1">
      <c r="A37" s="7"/>
      <c r="B37" s="123" t="s">
        <v>147</v>
      </c>
      <c r="C37" s="369">
        <v>8.2</v>
      </c>
      <c r="D37" s="289">
        <v>5.4</v>
      </c>
      <c r="E37" s="289">
        <v>2.5</v>
      </c>
      <c r="F37" s="289">
        <v>0.1</v>
      </c>
      <c r="G37" s="290">
        <v>-5.9</v>
      </c>
      <c r="H37" s="369">
        <v>279.2</v>
      </c>
      <c r="I37" s="289">
        <v>292.3</v>
      </c>
      <c r="J37" s="289">
        <v>316.1</v>
      </c>
      <c r="K37" s="289">
        <v>335.9</v>
      </c>
      <c r="L37" s="290">
        <v>275</v>
      </c>
      <c r="M37" s="7"/>
      <c r="N37" s="7"/>
      <c r="O37" s="7"/>
      <c r="P37" s="7"/>
      <c r="Q37" s="209"/>
      <c r="R37" s="129"/>
      <c r="S37" s="129"/>
    </row>
    <row r="38" spans="1:19" ht="49.5" customHeight="1">
      <c r="A38" s="7"/>
      <c r="B38" s="123" t="s">
        <v>148</v>
      </c>
      <c r="C38" s="369">
        <v>14</v>
      </c>
      <c r="D38" s="289">
        <v>13.5</v>
      </c>
      <c r="E38" s="289">
        <v>13.5</v>
      </c>
      <c r="F38" s="289">
        <v>12.8</v>
      </c>
      <c r="G38" s="290">
        <v>6.8</v>
      </c>
      <c r="H38" s="369">
        <v>474.9</v>
      </c>
      <c r="I38" s="289">
        <v>441</v>
      </c>
      <c r="J38" s="289">
        <v>363.5</v>
      </c>
      <c r="K38" s="289">
        <v>362.9</v>
      </c>
      <c r="L38" s="290">
        <v>251.6</v>
      </c>
      <c r="M38" s="7"/>
      <c r="N38" s="7"/>
      <c r="O38" s="7"/>
      <c r="P38" s="7"/>
      <c r="Q38" s="209"/>
      <c r="R38" s="129"/>
      <c r="S38" s="129"/>
    </row>
    <row r="39" spans="1:19" ht="49.5" customHeight="1">
      <c r="A39" s="7"/>
      <c r="B39" s="123" t="s">
        <v>149</v>
      </c>
      <c r="C39" s="369">
        <v>-1.1</v>
      </c>
      <c r="D39" s="289">
        <v>19.8</v>
      </c>
      <c r="E39" s="289">
        <v>30.6</v>
      </c>
      <c r="F39" s="289">
        <v>7.7</v>
      </c>
      <c r="G39" s="290">
        <v>10.4</v>
      </c>
      <c r="H39" s="369">
        <v>186.4</v>
      </c>
      <c r="I39" s="289">
        <v>176.2</v>
      </c>
      <c r="J39" s="289">
        <v>171.6</v>
      </c>
      <c r="K39" s="289">
        <v>88.1</v>
      </c>
      <c r="L39" s="290">
        <v>59</v>
      </c>
      <c r="M39" s="7"/>
      <c r="N39" s="7"/>
      <c r="O39" s="7"/>
      <c r="P39" s="7"/>
      <c r="Q39" s="209"/>
      <c r="R39" s="129"/>
      <c r="S39" s="129"/>
    </row>
    <row r="40" spans="1:19" ht="49.5" customHeight="1" thickBot="1">
      <c r="A40" s="7"/>
      <c r="B40" s="124" t="s">
        <v>150</v>
      </c>
      <c r="C40" s="292" t="s">
        <v>363</v>
      </c>
      <c r="D40" s="292">
        <v>-14.1</v>
      </c>
      <c r="E40" s="292">
        <v>-16.9</v>
      </c>
      <c r="F40" s="292" t="s">
        <v>151</v>
      </c>
      <c r="G40" s="293" t="s">
        <v>151</v>
      </c>
      <c r="H40" s="292">
        <v>137.6</v>
      </c>
      <c r="I40" s="292">
        <v>231.2</v>
      </c>
      <c r="J40" s="292">
        <v>265.7</v>
      </c>
      <c r="K40" s="292">
        <v>146.2</v>
      </c>
      <c r="L40" s="293">
        <v>229.5</v>
      </c>
      <c r="M40" s="7"/>
      <c r="N40" s="7"/>
      <c r="O40" s="7"/>
      <c r="P40" s="7"/>
      <c r="Q40" s="209"/>
      <c r="R40" s="129"/>
      <c r="S40" s="129"/>
    </row>
    <row r="41" spans="1:19" ht="49.5" customHeight="1" thickTop="1">
      <c r="A41" s="9"/>
      <c r="B41" s="125" t="s">
        <v>152</v>
      </c>
      <c r="C41" s="294">
        <v>58.1</v>
      </c>
      <c r="D41" s="294">
        <v>78.8</v>
      </c>
      <c r="E41" s="294">
        <v>89.5</v>
      </c>
      <c r="F41" s="294">
        <v>101.5</v>
      </c>
      <c r="G41" s="295">
        <v>33.6</v>
      </c>
      <c r="H41" s="294">
        <v>2448.5</v>
      </c>
      <c r="I41" s="294">
        <v>2521.7</v>
      </c>
      <c r="J41" s="294">
        <v>2619.5</v>
      </c>
      <c r="K41" s="294">
        <v>2669.4</v>
      </c>
      <c r="L41" s="295">
        <v>2313</v>
      </c>
      <c r="M41" s="9"/>
      <c r="N41" s="9"/>
      <c r="O41" s="9"/>
      <c r="P41" s="9"/>
      <c r="Q41" s="209"/>
      <c r="R41" s="129"/>
      <c r="S41" s="129"/>
    </row>
    <row r="42" ht="43.5" customHeight="1">
      <c r="B42" s="9" t="s">
        <v>342</v>
      </c>
    </row>
    <row r="43" ht="49.5" customHeight="1">
      <c r="B43" s="481" t="s">
        <v>299</v>
      </c>
    </row>
    <row r="44" spans="1:14" ht="28.5" customHeight="1">
      <c r="A44" s="85" t="s">
        <v>332</v>
      </c>
      <c r="B44" s="85"/>
      <c r="C44" s="296"/>
      <c r="D44" s="296"/>
      <c r="E44" s="297"/>
      <c r="F44" s="297"/>
      <c r="G44" s="297"/>
      <c r="H44" s="297"/>
      <c r="I44" s="1"/>
      <c r="J44" s="1"/>
      <c r="K44" s="1"/>
      <c r="L44" s="1"/>
      <c r="M44" s="1"/>
      <c r="N44" s="1"/>
    </row>
    <row r="45" spans="2:14" ht="28.5" customHeight="1">
      <c r="B45" s="3"/>
      <c r="C45" s="296"/>
      <c r="D45" s="296"/>
      <c r="E45" s="297"/>
      <c r="F45" s="297"/>
      <c r="G45" s="235" t="s">
        <v>297</v>
      </c>
      <c r="H45" s="298"/>
      <c r="I45" s="1"/>
      <c r="K45" s="235"/>
      <c r="M45" s="1"/>
      <c r="N45" s="1"/>
    </row>
    <row r="46" spans="1:14" ht="49.5" customHeight="1">
      <c r="A46" s="4"/>
      <c r="B46" s="65"/>
      <c r="C46" s="629" t="s">
        <v>2</v>
      </c>
      <c r="D46" s="630" t="s">
        <v>47</v>
      </c>
      <c r="E46" s="631" t="s">
        <v>3</v>
      </c>
      <c r="F46" s="631" t="s">
        <v>48</v>
      </c>
      <c r="G46" s="632" t="s">
        <v>74</v>
      </c>
      <c r="H46" s="636"/>
      <c r="J46" s="637"/>
      <c r="L46" s="637"/>
      <c r="M46" s="4"/>
      <c r="N46" s="4"/>
    </row>
    <row r="47" spans="1:17" ht="49.5" customHeight="1">
      <c r="A47" s="5"/>
      <c r="B47" s="66"/>
      <c r="C47" s="757" t="s">
        <v>333</v>
      </c>
      <c r="D47" s="757" t="s">
        <v>333</v>
      </c>
      <c r="E47" s="757" t="s">
        <v>333</v>
      </c>
      <c r="F47" s="757" t="s">
        <v>333</v>
      </c>
      <c r="G47" s="765" t="s">
        <v>333</v>
      </c>
      <c r="H47" s="5"/>
      <c r="I47" s="5"/>
      <c r="K47" s="129"/>
      <c r="L47" s="129"/>
      <c r="M47" s="1"/>
      <c r="N47" s="1"/>
      <c r="O47" s="1"/>
      <c r="P47" s="1"/>
      <c r="Q47" s="1"/>
    </row>
    <row r="48" spans="1:17" ht="49.5" customHeight="1">
      <c r="A48" s="6"/>
      <c r="B48" s="67"/>
      <c r="C48" s="758"/>
      <c r="D48" s="758"/>
      <c r="E48" s="758"/>
      <c r="F48" s="758"/>
      <c r="G48" s="766"/>
      <c r="H48" s="6"/>
      <c r="I48" s="6"/>
      <c r="K48" s="129"/>
      <c r="L48" s="129"/>
      <c r="M48" s="1"/>
      <c r="N48" s="1"/>
      <c r="O48" s="1"/>
      <c r="P48" s="1"/>
      <c r="Q48" s="1"/>
    </row>
    <row r="49" spans="1:17" ht="49.5" customHeight="1">
      <c r="A49" s="7"/>
      <c r="B49" s="124" t="s">
        <v>334</v>
      </c>
      <c r="C49" s="368">
        <v>1065.2</v>
      </c>
      <c r="D49" s="368">
        <v>46.6</v>
      </c>
      <c r="E49" s="368">
        <v>10.6</v>
      </c>
      <c r="F49" s="582"/>
      <c r="G49" s="633">
        <v>382.5</v>
      </c>
      <c r="H49" s="7"/>
      <c r="I49" s="7"/>
      <c r="K49" s="129"/>
      <c r="L49" s="129"/>
      <c r="M49" s="1"/>
      <c r="N49" s="1"/>
      <c r="O49" s="1"/>
      <c r="P49" s="1"/>
      <c r="Q49" s="1"/>
    </row>
    <row r="50" spans="1:17" ht="49.5" customHeight="1">
      <c r="A50" s="7"/>
      <c r="B50" s="123" t="s">
        <v>335</v>
      </c>
      <c r="C50" s="369">
        <v>1861.3</v>
      </c>
      <c r="D50" s="369">
        <v>31</v>
      </c>
      <c r="E50" s="369">
        <v>7.1</v>
      </c>
      <c r="F50" s="580"/>
      <c r="G50" s="634">
        <v>344.8</v>
      </c>
      <c r="H50" s="7"/>
      <c r="I50" s="7"/>
      <c r="K50" s="129"/>
      <c r="L50" s="129"/>
      <c r="M50" s="1"/>
      <c r="N50" s="1"/>
      <c r="O50" s="1"/>
      <c r="P50" s="1"/>
      <c r="Q50" s="1"/>
    </row>
    <row r="51" spans="1:17" ht="49.5" customHeight="1">
      <c r="A51" s="7"/>
      <c r="B51" s="123" t="s">
        <v>336</v>
      </c>
      <c r="C51" s="369">
        <v>649.2</v>
      </c>
      <c r="D51" s="369">
        <v>44</v>
      </c>
      <c r="E51" s="369">
        <v>12.2</v>
      </c>
      <c r="F51" s="580"/>
      <c r="G51" s="634">
        <v>375.7</v>
      </c>
      <c r="H51" s="7"/>
      <c r="I51" s="7"/>
      <c r="K51" s="129"/>
      <c r="L51" s="129"/>
      <c r="M51" s="1"/>
      <c r="N51" s="1"/>
      <c r="O51" s="1"/>
      <c r="P51" s="1"/>
      <c r="Q51" s="1"/>
    </row>
    <row r="52" spans="1:17" ht="49.5" customHeight="1">
      <c r="A52" s="7"/>
      <c r="B52" s="123" t="s">
        <v>337</v>
      </c>
      <c r="C52" s="369">
        <v>234.4</v>
      </c>
      <c r="D52" s="369">
        <v>17.3</v>
      </c>
      <c r="E52" s="369">
        <v>8.5</v>
      </c>
      <c r="F52" s="580"/>
      <c r="G52" s="634">
        <v>305.1</v>
      </c>
      <c r="H52" s="7"/>
      <c r="I52" s="7"/>
      <c r="K52" s="129"/>
      <c r="L52" s="129"/>
      <c r="M52" s="1"/>
      <c r="N52" s="1"/>
      <c r="O52" s="1"/>
      <c r="P52" s="1"/>
      <c r="Q52" s="1"/>
    </row>
    <row r="53" spans="1:17" ht="49.5" customHeight="1">
      <c r="A53" s="7"/>
      <c r="B53" s="123" t="s">
        <v>338</v>
      </c>
      <c r="C53" s="369">
        <v>303.4</v>
      </c>
      <c r="D53" s="369">
        <v>11.7</v>
      </c>
      <c r="E53" s="369">
        <v>3.5</v>
      </c>
      <c r="F53" s="580"/>
      <c r="G53" s="634">
        <v>142.4</v>
      </c>
      <c r="H53" s="7"/>
      <c r="I53" s="7"/>
      <c r="K53" s="129"/>
      <c r="L53" s="129"/>
      <c r="M53" s="1"/>
      <c r="N53" s="1"/>
      <c r="O53" s="1"/>
      <c r="P53" s="1"/>
      <c r="Q53" s="1"/>
    </row>
    <row r="54" spans="1:17" ht="49.5" customHeight="1">
      <c r="A54" s="7"/>
      <c r="B54" s="123" t="s">
        <v>339</v>
      </c>
      <c r="C54" s="369">
        <v>449.6</v>
      </c>
      <c r="D54" s="369">
        <v>13.4</v>
      </c>
      <c r="E54" s="369">
        <v>2</v>
      </c>
      <c r="F54" s="580"/>
      <c r="G54" s="634">
        <v>117.3</v>
      </c>
      <c r="H54" s="7"/>
      <c r="I54" s="7"/>
      <c r="K54" s="129"/>
      <c r="L54" s="129"/>
      <c r="M54" s="1"/>
      <c r="N54" s="1"/>
      <c r="O54" s="1"/>
      <c r="P54" s="1"/>
      <c r="Q54" s="1"/>
    </row>
    <row r="55" spans="1:17" ht="49.5" customHeight="1">
      <c r="A55" s="7"/>
      <c r="B55" s="123" t="s">
        <v>340</v>
      </c>
      <c r="C55" s="369">
        <v>249.5</v>
      </c>
      <c r="D55" s="369">
        <v>14.2</v>
      </c>
      <c r="E55" s="369">
        <v>0.6</v>
      </c>
      <c r="F55" s="580"/>
      <c r="G55" s="634">
        <v>63.7</v>
      </c>
      <c r="H55" s="7"/>
      <c r="I55" s="7"/>
      <c r="K55" s="129"/>
      <c r="L55" s="129"/>
      <c r="M55" s="1"/>
      <c r="N55" s="1"/>
      <c r="O55" s="1"/>
      <c r="P55" s="1"/>
      <c r="Q55" s="1"/>
    </row>
    <row r="56" spans="1:17" ht="49.5" customHeight="1">
      <c r="A56" s="7"/>
      <c r="B56" s="123" t="s">
        <v>341</v>
      </c>
      <c r="C56" s="369">
        <v>151.1</v>
      </c>
      <c r="D56" s="369">
        <v>21.3</v>
      </c>
      <c r="E56" s="369">
        <v>4.1</v>
      </c>
      <c r="F56" s="580"/>
      <c r="G56" s="634">
        <v>96.6</v>
      </c>
      <c r="H56" s="7"/>
      <c r="I56" s="7"/>
      <c r="K56" s="129"/>
      <c r="L56" s="129"/>
      <c r="M56" s="1"/>
      <c r="N56" s="1"/>
      <c r="O56" s="1"/>
      <c r="P56" s="1"/>
      <c r="Q56" s="1"/>
    </row>
    <row r="57" spans="1:17" ht="49.5" customHeight="1">
      <c r="A57" s="7"/>
      <c r="B57" s="123" t="s">
        <v>148</v>
      </c>
      <c r="C57" s="369">
        <v>1153.1</v>
      </c>
      <c r="D57" s="369">
        <v>27.8</v>
      </c>
      <c r="E57" s="369">
        <v>1.2</v>
      </c>
      <c r="F57" s="580"/>
      <c r="G57" s="634">
        <v>701.6</v>
      </c>
      <c r="H57" s="7"/>
      <c r="I57" s="7"/>
      <c r="K57" s="129"/>
      <c r="L57" s="129"/>
      <c r="M57" s="1"/>
      <c r="N57" s="1"/>
      <c r="O57" s="1"/>
      <c r="P57" s="1"/>
      <c r="Q57" s="1"/>
    </row>
    <row r="58" spans="1:17" ht="49.5" customHeight="1">
      <c r="A58" s="7"/>
      <c r="B58" s="123" t="s">
        <v>5</v>
      </c>
      <c r="C58" s="369">
        <v>170.5</v>
      </c>
      <c r="D58" s="369">
        <v>21.6</v>
      </c>
      <c r="E58" s="369">
        <v>9.8</v>
      </c>
      <c r="F58" s="580"/>
      <c r="G58" s="634">
        <v>394.7</v>
      </c>
      <c r="H58" s="7"/>
      <c r="I58" s="7"/>
      <c r="K58" s="129"/>
      <c r="L58" s="129"/>
      <c r="M58" s="1"/>
      <c r="N58" s="1"/>
      <c r="O58" s="1"/>
      <c r="P58" s="1"/>
      <c r="Q58" s="1"/>
    </row>
    <row r="59" spans="1:17" ht="49.5" customHeight="1" thickBot="1">
      <c r="A59" s="7"/>
      <c r="B59" s="124" t="s">
        <v>353</v>
      </c>
      <c r="C59" s="421">
        <v>-425.6</v>
      </c>
      <c r="D59" s="622">
        <v>-0.4</v>
      </c>
      <c r="E59" s="421">
        <v>0.3</v>
      </c>
      <c r="F59" s="581"/>
      <c r="G59" s="634">
        <v>152.7</v>
      </c>
      <c r="H59" s="7"/>
      <c r="I59" s="7"/>
      <c r="K59" s="129"/>
      <c r="L59" s="129"/>
      <c r="M59" s="1"/>
      <c r="N59" s="1"/>
      <c r="O59" s="1"/>
      <c r="P59" s="1"/>
      <c r="Q59" s="1"/>
    </row>
    <row r="60" spans="1:17" ht="49.5" customHeight="1" thickTop="1">
      <c r="A60" s="9"/>
      <c r="B60" s="125" t="s">
        <v>7</v>
      </c>
      <c r="C60" s="370">
        <v>5861.7</v>
      </c>
      <c r="D60" s="370">
        <v>249</v>
      </c>
      <c r="E60" s="370">
        <v>59.9</v>
      </c>
      <c r="F60" s="370">
        <v>48.5</v>
      </c>
      <c r="G60" s="635">
        <v>3077</v>
      </c>
      <c r="H60" s="9"/>
      <c r="I60" s="9"/>
      <c r="K60" s="129"/>
      <c r="L60" s="129"/>
      <c r="M60" s="1"/>
      <c r="N60" s="1"/>
      <c r="O60" s="1"/>
      <c r="P60" s="1"/>
      <c r="Q60" s="1"/>
    </row>
  </sheetData>
  <sheetProtection/>
  <mergeCells count="55">
    <mergeCell ref="L3:N3"/>
    <mergeCell ref="N4:N5"/>
    <mergeCell ref="Q4:Q5"/>
    <mergeCell ref="O3:Q3"/>
    <mergeCell ref="C3:E3"/>
    <mergeCell ref="E4:E5"/>
    <mergeCell ref="F3:H3"/>
    <mergeCell ref="H4:H5"/>
    <mergeCell ref="I3:K3"/>
    <mergeCell ref="K4:K5"/>
    <mergeCell ref="C47:C48"/>
    <mergeCell ref="D47:D48"/>
    <mergeCell ref="E47:E48"/>
    <mergeCell ref="J31:J32"/>
    <mergeCell ref="D31:D32"/>
    <mergeCell ref="G31:G32"/>
    <mergeCell ref="E31:E32"/>
    <mergeCell ref="I31:I32"/>
    <mergeCell ref="D18:D19"/>
    <mergeCell ref="K18:K19"/>
    <mergeCell ref="F47:F48"/>
    <mergeCell ref="G47:G48"/>
    <mergeCell ref="L31:L32"/>
    <mergeCell ref="K31:K32"/>
    <mergeCell ref="H18:H19"/>
    <mergeCell ref="G18:G19"/>
    <mergeCell ref="I18:I19"/>
    <mergeCell ref="M17:Q17"/>
    <mergeCell ref="H17:L17"/>
    <mergeCell ref="M18:M19"/>
    <mergeCell ref="J18:J19"/>
    <mergeCell ref="N18:N19"/>
    <mergeCell ref="Q18:Q19"/>
    <mergeCell ref="O18:O19"/>
    <mergeCell ref="P18:P19"/>
    <mergeCell ref="C4:C5"/>
    <mergeCell ref="D4:D5"/>
    <mergeCell ref="F4:F5"/>
    <mergeCell ref="G4:G5"/>
    <mergeCell ref="P4:P5"/>
    <mergeCell ref="O4:O5"/>
    <mergeCell ref="I4:I5"/>
    <mergeCell ref="J4:J5"/>
    <mergeCell ref="L4:L5"/>
    <mergeCell ref="M4:M5"/>
    <mergeCell ref="C17:G17"/>
    <mergeCell ref="C18:C19"/>
    <mergeCell ref="H30:L30"/>
    <mergeCell ref="C31:C32"/>
    <mergeCell ref="H31:H32"/>
    <mergeCell ref="F31:F32"/>
    <mergeCell ref="E18:E19"/>
    <mergeCell ref="C30:G30"/>
    <mergeCell ref="F18:F19"/>
    <mergeCell ref="L18:L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25390625" style="1" customWidth="1"/>
    <col min="3" max="3" width="45.375" style="1" customWidth="1"/>
    <col min="4" max="33" width="12.875" style="128" customWidth="1"/>
    <col min="34" max="39" width="9.625" style="1" customWidth="1"/>
    <col min="40" max="16384" width="9.00390625" style="1" customWidth="1"/>
  </cols>
  <sheetData>
    <row r="1" spans="1:33" ht="21" customHeight="1">
      <c r="A1" s="73" t="s">
        <v>172</v>
      </c>
      <c r="B1" s="73"/>
      <c r="C1" s="73"/>
      <c r="AE1" s="1"/>
      <c r="AF1" s="1"/>
      <c r="AG1" s="1"/>
    </row>
    <row r="2" spans="24:36" ht="14.25">
      <c r="X2" s="236"/>
      <c r="AA2" s="236"/>
      <c r="AD2" s="236" t="s">
        <v>155</v>
      </c>
      <c r="AE2" s="1"/>
      <c r="AF2" s="1"/>
      <c r="AG2" s="1"/>
      <c r="AJ2" s="88"/>
    </row>
    <row r="3" spans="2:33" ht="18" customHeight="1">
      <c r="B3" s="784"/>
      <c r="C3" s="785"/>
      <c r="D3" s="773" t="s">
        <v>343</v>
      </c>
      <c r="E3" s="774"/>
      <c r="F3" s="775"/>
      <c r="G3" s="773" t="s">
        <v>344</v>
      </c>
      <c r="H3" s="774"/>
      <c r="I3" s="775"/>
      <c r="J3" s="773" t="s">
        <v>345</v>
      </c>
      <c r="K3" s="774"/>
      <c r="L3" s="775"/>
      <c r="M3" s="773" t="s">
        <v>22</v>
      </c>
      <c r="N3" s="774"/>
      <c r="O3" s="775"/>
      <c r="P3" s="773" t="s">
        <v>24</v>
      </c>
      <c r="Q3" s="774"/>
      <c r="R3" s="775"/>
      <c r="S3" s="773" t="s">
        <v>26</v>
      </c>
      <c r="T3" s="774"/>
      <c r="U3" s="775"/>
      <c r="V3" s="773" t="s">
        <v>156</v>
      </c>
      <c r="W3" s="774"/>
      <c r="X3" s="775"/>
      <c r="Y3" s="773" t="s">
        <v>157</v>
      </c>
      <c r="Z3" s="774"/>
      <c r="AA3" s="775"/>
      <c r="AB3" s="773" t="s">
        <v>347</v>
      </c>
      <c r="AC3" s="774"/>
      <c r="AD3" s="775"/>
      <c r="AE3" s="1"/>
      <c r="AF3" s="1"/>
      <c r="AG3" s="1"/>
    </row>
    <row r="4" spans="2:33" ht="17.25" customHeight="1">
      <c r="B4" s="781"/>
      <c r="C4" s="782"/>
      <c r="D4" s="776"/>
      <c r="E4" s="777"/>
      <c r="F4" s="778"/>
      <c r="G4" s="776"/>
      <c r="H4" s="777"/>
      <c r="I4" s="778"/>
      <c r="J4" s="776"/>
      <c r="K4" s="777"/>
      <c r="L4" s="778"/>
      <c r="M4" s="776"/>
      <c r="N4" s="777"/>
      <c r="O4" s="778"/>
      <c r="P4" s="776"/>
      <c r="Q4" s="777"/>
      <c r="R4" s="778"/>
      <c r="S4" s="776"/>
      <c r="T4" s="777"/>
      <c r="U4" s="778"/>
      <c r="V4" s="776"/>
      <c r="W4" s="777"/>
      <c r="X4" s="778"/>
      <c r="Y4" s="776"/>
      <c r="Z4" s="777"/>
      <c r="AA4" s="778"/>
      <c r="AB4" s="776"/>
      <c r="AC4" s="777"/>
      <c r="AD4" s="778"/>
      <c r="AE4" s="1"/>
      <c r="AF4" s="1"/>
      <c r="AG4" s="1"/>
    </row>
    <row r="5" spans="2:33" ht="53.25" customHeight="1">
      <c r="B5" s="786"/>
      <c r="C5" s="787"/>
      <c r="D5" s="237" t="s">
        <v>158</v>
      </c>
      <c r="E5" s="238" t="s">
        <v>159</v>
      </c>
      <c r="F5" s="239" t="s">
        <v>7</v>
      </c>
      <c r="G5" s="237" t="s">
        <v>158</v>
      </c>
      <c r="H5" s="238" t="s">
        <v>159</v>
      </c>
      <c r="I5" s="239" t="s">
        <v>7</v>
      </c>
      <c r="J5" s="237" t="s">
        <v>158</v>
      </c>
      <c r="K5" s="238" t="s">
        <v>159</v>
      </c>
      <c r="L5" s="239" t="s">
        <v>7</v>
      </c>
      <c r="M5" s="237" t="s">
        <v>158</v>
      </c>
      <c r="N5" s="238" t="s">
        <v>159</v>
      </c>
      <c r="O5" s="239" t="s">
        <v>160</v>
      </c>
      <c r="P5" s="237" t="s">
        <v>158</v>
      </c>
      <c r="Q5" s="238" t="s">
        <v>159</v>
      </c>
      <c r="R5" s="239" t="s">
        <v>160</v>
      </c>
      <c r="S5" s="237" t="s">
        <v>158</v>
      </c>
      <c r="T5" s="238" t="s">
        <v>159</v>
      </c>
      <c r="U5" s="239" t="s">
        <v>160</v>
      </c>
      <c r="V5" s="237" t="s">
        <v>158</v>
      </c>
      <c r="W5" s="238" t="s">
        <v>159</v>
      </c>
      <c r="X5" s="239" t="s">
        <v>160</v>
      </c>
      <c r="Y5" s="237" t="s">
        <v>158</v>
      </c>
      <c r="Z5" s="238" t="s">
        <v>159</v>
      </c>
      <c r="AA5" s="239" t="s">
        <v>160</v>
      </c>
      <c r="AB5" s="237" t="s">
        <v>158</v>
      </c>
      <c r="AC5" s="238" t="s">
        <v>159</v>
      </c>
      <c r="AD5" s="239" t="s">
        <v>7</v>
      </c>
      <c r="AE5" s="1"/>
      <c r="AF5" s="1"/>
      <c r="AG5" s="1"/>
    </row>
    <row r="6" spans="2:33" ht="26.25" customHeight="1">
      <c r="B6" s="779" t="s">
        <v>161</v>
      </c>
      <c r="C6" s="780"/>
      <c r="D6" s="588">
        <v>128</v>
      </c>
      <c r="E6" s="589">
        <v>69</v>
      </c>
      <c r="F6" s="590">
        <v>197</v>
      </c>
      <c r="G6" s="588">
        <v>123</v>
      </c>
      <c r="H6" s="589">
        <v>60</v>
      </c>
      <c r="I6" s="590">
        <v>183</v>
      </c>
      <c r="J6" s="588">
        <v>115</v>
      </c>
      <c r="K6" s="589">
        <v>60</v>
      </c>
      <c r="L6" s="590">
        <v>175</v>
      </c>
      <c r="M6" s="242">
        <v>119</v>
      </c>
      <c r="N6" s="240">
        <v>63</v>
      </c>
      <c r="O6" s="241">
        <v>182</v>
      </c>
      <c r="P6" s="242">
        <v>126</v>
      </c>
      <c r="Q6" s="240">
        <v>63</v>
      </c>
      <c r="R6" s="241">
        <v>189</v>
      </c>
      <c r="S6" s="242">
        <v>109</v>
      </c>
      <c r="T6" s="240">
        <v>49</v>
      </c>
      <c r="U6" s="241">
        <v>158</v>
      </c>
      <c r="V6" s="242">
        <v>98</v>
      </c>
      <c r="W6" s="240">
        <v>41</v>
      </c>
      <c r="X6" s="241">
        <v>139</v>
      </c>
      <c r="Y6" s="242">
        <v>93</v>
      </c>
      <c r="Z6" s="240">
        <v>42</v>
      </c>
      <c r="AA6" s="241">
        <v>135</v>
      </c>
      <c r="AB6" s="242">
        <v>90</v>
      </c>
      <c r="AC6" s="240">
        <v>37</v>
      </c>
      <c r="AD6" s="241">
        <v>127</v>
      </c>
      <c r="AE6" s="1"/>
      <c r="AF6" s="1"/>
      <c r="AG6" s="1"/>
    </row>
    <row r="7" spans="2:33" ht="26.25" customHeight="1" thickBot="1">
      <c r="B7" s="781" t="s">
        <v>162</v>
      </c>
      <c r="C7" s="782"/>
      <c r="D7" s="591">
        <v>199</v>
      </c>
      <c r="E7" s="592">
        <v>159</v>
      </c>
      <c r="F7" s="593">
        <v>358</v>
      </c>
      <c r="G7" s="591">
        <v>205</v>
      </c>
      <c r="H7" s="592">
        <v>128</v>
      </c>
      <c r="I7" s="593">
        <v>333</v>
      </c>
      <c r="J7" s="591">
        <v>206</v>
      </c>
      <c r="K7" s="592">
        <v>132</v>
      </c>
      <c r="L7" s="593">
        <v>338</v>
      </c>
      <c r="M7" s="245">
        <v>215</v>
      </c>
      <c r="N7" s="243">
        <v>137</v>
      </c>
      <c r="O7" s="244">
        <v>352</v>
      </c>
      <c r="P7" s="245">
        <v>234</v>
      </c>
      <c r="Q7" s="243">
        <v>146</v>
      </c>
      <c r="R7" s="244">
        <v>380</v>
      </c>
      <c r="S7" s="245">
        <v>245</v>
      </c>
      <c r="T7" s="243">
        <v>135</v>
      </c>
      <c r="U7" s="244">
        <v>380</v>
      </c>
      <c r="V7" s="245">
        <v>231</v>
      </c>
      <c r="W7" s="243">
        <v>120</v>
      </c>
      <c r="X7" s="244">
        <v>351</v>
      </c>
      <c r="Y7" s="245">
        <v>227</v>
      </c>
      <c r="Z7" s="243">
        <v>113</v>
      </c>
      <c r="AA7" s="244">
        <v>340</v>
      </c>
      <c r="AB7" s="245">
        <v>233</v>
      </c>
      <c r="AC7" s="243">
        <v>102</v>
      </c>
      <c r="AD7" s="244">
        <v>335</v>
      </c>
      <c r="AE7" s="1"/>
      <c r="AF7" s="1"/>
      <c r="AG7" s="1"/>
    </row>
    <row r="8" spans="2:33" ht="26.25" customHeight="1" thickTop="1">
      <c r="B8" s="788" t="s">
        <v>160</v>
      </c>
      <c r="C8" s="789"/>
      <c r="D8" s="594">
        <v>327</v>
      </c>
      <c r="E8" s="595">
        <v>228</v>
      </c>
      <c r="F8" s="596">
        <v>555</v>
      </c>
      <c r="G8" s="594">
        <v>328</v>
      </c>
      <c r="H8" s="595">
        <v>188</v>
      </c>
      <c r="I8" s="596">
        <v>516</v>
      </c>
      <c r="J8" s="594">
        <v>321</v>
      </c>
      <c r="K8" s="595">
        <v>192</v>
      </c>
      <c r="L8" s="596">
        <v>513</v>
      </c>
      <c r="M8" s="248">
        <v>334</v>
      </c>
      <c r="N8" s="246">
        <v>200</v>
      </c>
      <c r="O8" s="247">
        <v>534</v>
      </c>
      <c r="P8" s="248">
        <v>360</v>
      </c>
      <c r="Q8" s="246">
        <v>209</v>
      </c>
      <c r="R8" s="247">
        <v>569</v>
      </c>
      <c r="S8" s="248">
        <v>354</v>
      </c>
      <c r="T8" s="246">
        <v>184</v>
      </c>
      <c r="U8" s="247">
        <v>538</v>
      </c>
      <c r="V8" s="248">
        <v>329</v>
      </c>
      <c r="W8" s="246">
        <v>161</v>
      </c>
      <c r="X8" s="247">
        <v>490</v>
      </c>
      <c r="Y8" s="248">
        <v>320</v>
      </c>
      <c r="Z8" s="246">
        <v>155</v>
      </c>
      <c r="AA8" s="247">
        <v>475</v>
      </c>
      <c r="AB8" s="248">
        <v>323</v>
      </c>
      <c r="AC8" s="246">
        <v>139</v>
      </c>
      <c r="AD8" s="247">
        <v>462</v>
      </c>
      <c r="AE8" s="1"/>
      <c r="AF8" s="1"/>
      <c r="AG8" s="1"/>
    </row>
    <row r="9" spans="3:33" ht="21" customHeight="1">
      <c r="C9" s="86"/>
      <c r="AE9" s="1"/>
      <c r="AF9" s="1"/>
      <c r="AG9" s="1"/>
    </row>
    <row r="10" spans="1:33" ht="21" customHeight="1">
      <c r="A10" s="73" t="s">
        <v>301</v>
      </c>
      <c r="B10" s="73"/>
      <c r="C10" s="73"/>
      <c r="AE10" s="1"/>
      <c r="AF10" s="1"/>
      <c r="AG10" s="1"/>
    </row>
    <row r="11" spans="24:33" ht="14.25">
      <c r="X11" s="236"/>
      <c r="AA11" s="236"/>
      <c r="AD11" s="236" t="s">
        <v>155</v>
      </c>
      <c r="AE11" s="1"/>
      <c r="AF11" s="1"/>
      <c r="AG11" s="1"/>
    </row>
    <row r="12" spans="2:33" ht="18.75" customHeight="1">
      <c r="B12" s="784"/>
      <c r="C12" s="785"/>
      <c r="D12" s="773" t="s">
        <v>343</v>
      </c>
      <c r="E12" s="774"/>
      <c r="F12" s="775"/>
      <c r="G12" s="773" t="s">
        <v>344</v>
      </c>
      <c r="H12" s="774"/>
      <c r="I12" s="775"/>
      <c r="J12" s="773" t="s">
        <v>345</v>
      </c>
      <c r="K12" s="774"/>
      <c r="L12" s="775"/>
      <c r="M12" s="773" t="s">
        <v>22</v>
      </c>
      <c r="N12" s="774"/>
      <c r="O12" s="775"/>
      <c r="P12" s="773" t="s">
        <v>24</v>
      </c>
      <c r="Q12" s="774"/>
      <c r="R12" s="775"/>
      <c r="S12" s="773" t="s">
        <v>26</v>
      </c>
      <c r="T12" s="774"/>
      <c r="U12" s="775"/>
      <c r="V12" s="773" t="s">
        <v>156</v>
      </c>
      <c r="W12" s="774"/>
      <c r="X12" s="775"/>
      <c r="Y12" s="773" t="s">
        <v>157</v>
      </c>
      <c r="Z12" s="774"/>
      <c r="AA12" s="775"/>
      <c r="AB12" s="773" t="s">
        <v>347</v>
      </c>
      <c r="AC12" s="774"/>
      <c r="AD12" s="775"/>
      <c r="AE12" s="1"/>
      <c r="AF12" s="1"/>
      <c r="AG12" s="1"/>
    </row>
    <row r="13" spans="2:33" ht="18" customHeight="1">
      <c r="B13" s="781"/>
      <c r="C13" s="782"/>
      <c r="D13" s="776"/>
      <c r="E13" s="777"/>
      <c r="F13" s="778"/>
      <c r="G13" s="776"/>
      <c r="H13" s="777"/>
      <c r="I13" s="778"/>
      <c r="J13" s="776"/>
      <c r="K13" s="777"/>
      <c r="L13" s="778"/>
      <c r="M13" s="776"/>
      <c r="N13" s="777"/>
      <c r="O13" s="778"/>
      <c r="P13" s="776"/>
      <c r="Q13" s="777"/>
      <c r="R13" s="778"/>
      <c r="S13" s="776"/>
      <c r="T13" s="777"/>
      <c r="U13" s="778"/>
      <c r="V13" s="776"/>
      <c r="W13" s="777"/>
      <c r="X13" s="778"/>
      <c r="Y13" s="776"/>
      <c r="Z13" s="777"/>
      <c r="AA13" s="778"/>
      <c r="AB13" s="776"/>
      <c r="AC13" s="777"/>
      <c r="AD13" s="778"/>
      <c r="AE13" s="1"/>
      <c r="AF13" s="1"/>
      <c r="AG13" s="1"/>
    </row>
    <row r="14" spans="2:33" ht="21" customHeight="1">
      <c r="B14" s="786"/>
      <c r="C14" s="787"/>
      <c r="D14" s="249" t="s">
        <v>163</v>
      </c>
      <c r="E14" s="250" t="s">
        <v>164</v>
      </c>
      <c r="F14" s="251" t="s">
        <v>7</v>
      </c>
      <c r="G14" s="249" t="s">
        <v>163</v>
      </c>
      <c r="H14" s="250" t="s">
        <v>164</v>
      </c>
      <c r="I14" s="251" t="s">
        <v>7</v>
      </c>
      <c r="J14" s="249" t="s">
        <v>163</v>
      </c>
      <c r="K14" s="250" t="s">
        <v>164</v>
      </c>
      <c r="L14" s="251" t="s">
        <v>7</v>
      </c>
      <c r="M14" s="249" t="s">
        <v>163</v>
      </c>
      <c r="N14" s="250" t="s">
        <v>164</v>
      </c>
      <c r="O14" s="251" t="s">
        <v>160</v>
      </c>
      <c r="P14" s="249" t="s">
        <v>163</v>
      </c>
      <c r="Q14" s="250" t="s">
        <v>164</v>
      </c>
      <c r="R14" s="251" t="s">
        <v>160</v>
      </c>
      <c r="S14" s="249" t="s">
        <v>163</v>
      </c>
      <c r="T14" s="250" t="s">
        <v>164</v>
      </c>
      <c r="U14" s="251" t="s">
        <v>160</v>
      </c>
      <c r="V14" s="249" t="s">
        <v>163</v>
      </c>
      <c r="W14" s="250" t="s">
        <v>164</v>
      </c>
      <c r="X14" s="251" t="s">
        <v>160</v>
      </c>
      <c r="Y14" s="249" t="s">
        <v>163</v>
      </c>
      <c r="Z14" s="250" t="s">
        <v>164</v>
      </c>
      <c r="AA14" s="251" t="s">
        <v>160</v>
      </c>
      <c r="AB14" s="249" t="s">
        <v>163</v>
      </c>
      <c r="AC14" s="250" t="s">
        <v>164</v>
      </c>
      <c r="AD14" s="251" t="s">
        <v>7</v>
      </c>
      <c r="AE14" s="1"/>
      <c r="AF14" s="1"/>
      <c r="AG14" s="1"/>
    </row>
    <row r="15" spans="2:33" ht="26.25" customHeight="1">
      <c r="B15" s="779" t="s">
        <v>161</v>
      </c>
      <c r="C15" s="780"/>
      <c r="D15" s="588">
        <v>159</v>
      </c>
      <c r="E15" s="589">
        <v>38</v>
      </c>
      <c r="F15" s="590">
        <v>197</v>
      </c>
      <c r="G15" s="588">
        <v>131</v>
      </c>
      <c r="H15" s="589">
        <v>52</v>
      </c>
      <c r="I15" s="590">
        <v>183</v>
      </c>
      <c r="J15" s="588">
        <v>129</v>
      </c>
      <c r="K15" s="589">
        <v>46</v>
      </c>
      <c r="L15" s="590">
        <v>175</v>
      </c>
      <c r="M15" s="242">
        <v>134</v>
      </c>
      <c r="N15" s="240">
        <v>48</v>
      </c>
      <c r="O15" s="241">
        <v>182</v>
      </c>
      <c r="P15" s="242">
        <v>123</v>
      </c>
      <c r="Q15" s="240">
        <v>66</v>
      </c>
      <c r="R15" s="241">
        <v>189</v>
      </c>
      <c r="S15" s="242">
        <v>101</v>
      </c>
      <c r="T15" s="240">
        <v>57</v>
      </c>
      <c r="U15" s="241">
        <v>158</v>
      </c>
      <c r="V15" s="242">
        <v>98</v>
      </c>
      <c r="W15" s="240">
        <v>41</v>
      </c>
      <c r="X15" s="241">
        <v>139</v>
      </c>
      <c r="Y15" s="242">
        <v>85</v>
      </c>
      <c r="Z15" s="240">
        <v>50</v>
      </c>
      <c r="AA15" s="241">
        <v>135</v>
      </c>
      <c r="AB15" s="242">
        <v>86</v>
      </c>
      <c r="AC15" s="240">
        <v>41</v>
      </c>
      <c r="AD15" s="241">
        <v>127</v>
      </c>
      <c r="AE15" s="1"/>
      <c r="AF15" s="1"/>
      <c r="AG15" s="1"/>
    </row>
    <row r="16" spans="2:33" ht="26.25" customHeight="1" thickBot="1">
      <c r="B16" s="781" t="s">
        <v>162</v>
      </c>
      <c r="C16" s="782"/>
      <c r="D16" s="591">
        <v>254</v>
      </c>
      <c r="E16" s="592">
        <v>104</v>
      </c>
      <c r="F16" s="593">
        <v>358</v>
      </c>
      <c r="G16" s="591">
        <v>252</v>
      </c>
      <c r="H16" s="592">
        <v>81</v>
      </c>
      <c r="I16" s="593">
        <v>333</v>
      </c>
      <c r="J16" s="591">
        <v>254</v>
      </c>
      <c r="K16" s="592">
        <v>84</v>
      </c>
      <c r="L16" s="593">
        <v>338</v>
      </c>
      <c r="M16" s="245">
        <v>257</v>
      </c>
      <c r="N16" s="243">
        <v>95</v>
      </c>
      <c r="O16" s="244">
        <v>352</v>
      </c>
      <c r="P16" s="245">
        <v>286</v>
      </c>
      <c r="Q16" s="243">
        <v>94</v>
      </c>
      <c r="R16" s="244">
        <v>380</v>
      </c>
      <c r="S16" s="245">
        <v>247</v>
      </c>
      <c r="T16" s="243">
        <v>133</v>
      </c>
      <c r="U16" s="244">
        <v>380</v>
      </c>
      <c r="V16" s="245">
        <v>221</v>
      </c>
      <c r="W16" s="243">
        <v>130</v>
      </c>
      <c r="X16" s="244">
        <v>351</v>
      </c>
      <c r="Y16" s="245">
        <v>243</v>
      </c>
      <c r="Z16" s="243">
        <v>97</v>
      </c>
      <c r="AA16" s="244">
        <v>340</v>
      </c>
      <c r="AB16" s="245">
        <v>223</v>
      </c>
      <c r="AC16" s="243">
        <v>112</v>
      </c>
      <c r="AD16" s="244">
        <v>335</v>
      </c>
      <c r="AE16" s="1"/>
      <c r="AF16" s="1"/>
      <c r="AG16" s="1"/>
    </row>
    <row r="17" spans="2:33" ht="26.25" customHeight="1" thickTop="1">
      <c r="B17" s="788" t="s">
        <v>160</v>
      </c>
      <c r="C17" s="789"/>
      <c r="D17" s="594">
        <v>413</v>
      </c>
      <c r="E17" s="595">
        <v>142</v>
      </c>
      <c r="F17" s="596">
        <v>555</v>
      </c>
      <c r="G17" s="594">
        <v>383</v>
      </c>
      <c r="H17" s="595">
        <v>133</v>
      </c>
      <c r="I17" s="596">
        <v>516</v>
      </c>
      <c r="J17" s="594">
        <v>383</v>
      </c>
      <c r="K17" s="595">
        <v>130</v>
      </c>
      <c r="L17" s="596">
        <v>513</v>
      </c>
      <c r="M17" s="248">
        <v>391</v>
      </c>
      <c r="N17" s="246">
        <v>143</v>
      </c>
      <c r="O17" s="247">
        <v>534</v>
      </c>
      <c r="P17" s="248">
        <v>409</v>
      </c>
      <c r="Q17" s="246">
        <v>160</v>
      </c>
      <c r="R17" s="247">
        <v>569</v>
      </c>
      <c r="S17" s="248">
        <v>348</v>
      </c>
      <c r="T17" s="246">
        <v>190</v>
      </c>
      <c r="U17" s="247">
        <v>538</v>
      </c>
      <c r="V17" s="248">
        <v>319</v>
      </c>
      <c r="W17" s="246">
        <v>171</v>
      </c>
      <c r="X17" s="247">
        <v>490</v>
      </c>
      <c r="Y17" s="248">
        <v>328</v>
      </c>
      <c r="Z17" s="246">
        <v>147</v>
      </c>
      <c r="AA17" s="247">
        <v>475</v>
      </c>
      <c r="AB17" s="248">
        <v>309</v>
      </c>
      <c r="AC17" s="246">
        <v>153</v>
      </c>
      <c r="AD17" s="247">
        <v>462</v>
      </c>
      <c r="AE17" s="1"/>
      <c r="AF17" s="1"/>
      <c r="AG17" s="1"/>
    </row>
    <row r="18" spans="2:33" ht="21" customHeight="1">
      <c r="B18" s="482" t="s">
        <v>302</v>
      </c>
      <c r="C18" s="87"/>
      <c r="D18" s="597" t="s">
        <v>346</v>
      </c>
      <c r="E18" s="1"/>
      <c r="F18" s="1"/>
      <c r="G18" s="597" t="s">
        <v>346</v>
      </c>
      <c r="H18" s="1"/>
      <c r="I18" s="1"/>
      <c r="J18" s="598" t="s">
        <v>354</v>
      </c>
      <c r="K18" s="1"/>
      <c r="L18" s="1"/>
      <c r="M18" s="252" t="s">
        <v>303</v>
      </c>
      <c r="P18" s="252" t="s">
        <v>165</v>
      </c>
      <c r="S18" s="252" t="s">
        <v>166</v>
      </c>
      <c r="V18" s="252" t="s">
        <v>166</v>
      </c>
      <c r="Y18" s="252" t="s">
        <v>167</v>
      </c>
      <c r="AB18" s="252" t="s">
        <v>358</v>
      </c>
      <c r="AE18" s="1"/>
      <c r="AF18" s="1"/>
      <c r="AG18" s="1"/>
    </row>
    <row r="19" spans="3:33" ht="21" customHeight="1">
      <c r="C19" s="86"/>
      <c r="AE19" s="1"/>
      <c r="AF19" s="1"/>
      <c r="AG19" s="1"/>
    </row>
    <row r="20" spans="1:33" ht="21" customHeight="1">
      <c r="A20" s="73" t="s">
        <v>304</v>
      </c>
      <c r="B20" s="73"/>
      <c r="C20" s="73"/>
      <c r="AE20" s="1"/>
      <c r="AF20" s="1"/>
      <c r="AG20" s="1"/>
    </row>
    <row r="21" spans="24:33" ht="14.25">
      <c r="X21" s="236"/>
      <c r="AA21" s="236"/>
      <c r="AD21" s="236" t="s">
        <v>305</v>
      </c>
      <c r="AE21" s="1"/>
      <c r="AF21" s="1"/>
      <c r="AG21" s="1"/>
    </row>
    <row r="22" spans="2:33" ht="18.75" customHeight="1">
      <c r="B22" s="784"/>
      <c r="C22" s="785"/>
      <c r="D22" s="773" t="s">
        <v>343</v>
      </c>
      <c r="E22" s="774"/>
      <c r="F22" s="775"/>
      <c r="G22" s="773" t="s">
        <v>344</v>
      </c>
      <c r="H22" s="774"/>
      <c r="I22" s="775"/>
      <c r="J22" s="773" t="s">
        <v>345</v>
      </c>
      <c r="K22" s="774"/>
      <c r="L22" s="775"/>
      <c r="M22" s="773" t="s">
        <v>22</v>
      </c>
      <c r="N22" s="774"/>
      <c r="O22" s="775"/>
      <c r="P22" s="773" t="s">
        <v>24</v>
      </c>
      <c r="Q22" s="774"/>
      <c r="R22" s="775"/>
      <c r="S22" s="773" t="s">
        <v>26</v>
      </c>
      <c r="T22" s="774"/>
      <c r="U22" s="775"/>
      <c r="V22" s="773" t="s">
        <v>156</v>
      </c>
      <c r="W22" s="774"/>
      <c r="X22" s="775"/>
      <c r="Y22" s="773" t="s">
        <v>157</v>
      </c>
      <c r="Z22" s="774"/>
      <c r="AA22" s="775"/>
      <c r="AB22" s="773" t="s">
        <v>347</v>
      </c>
      <c r="AC22" s="774"/>
      <c r="AD22" s="775"/>
      <c r="AE22" s="1"/>
      <c r="AF22" s="1"/>
      <c r="AG22" s="1"/>
    </row>
    <row r="23" spans="2:33" ht="18" customHeight="1">
      <c r="B23" s="781"/>
      <c r="C23" s="782"/>
      <c r="D23" s="776"/>
      <c r="E23" s="777"/>
      <c r="F23" s="778"/>
      <c r="G23" s="776"/>
      <c r="H23" s="777"/>
      <c r="I23" s="778"/>
      <c r="J23" s="776"/>
      <c r="K23" s="777"/>
      <c r="L23" s="778"/>
      <c r="M23" s="776"/>
      <c r="N23" s="777"/>
      <c r="O23" s="778"/>
      <c r="P23" s="776"/>
      <c r="Q23" s="777"/>
      <c r="R23" s="778"/>
      <c r="S23" s="776"/>
      <c r="T23" s="777"/>
      <c r="U23" s="778"/>
      <c r="V23" s="776"/>
      <c r="W23" s="777"/>
      <c r="X23" s="778"/>
      <c r="Y23" s="776"/>
      <c r="Z23" s="777"/>
      <c r="AA23" s="778"/>
      <c r="AB23" s="776"/>
      <c r="AC23" s="777"/>
      <c r="AD23" s="778"/>
      <c r="AE23" s="1"/>
      <c r="AF23" s="1"/>
      <c r="AG23" s="1"/>
    </row>
    <row r="24" spans="2:33" ht="21" customHeight="1">
      <c r="B24" s="786"/>
      <c r="C24" s="787"/>
      <c r="D24" s="249" t="s">
        <v>168</v>
      </c>
      <c r="E24" s="250" t="s">
        <v>169</v>
      </c>
      <c r="F24" s="251" t="s">
        <v>7</v>
      </c>
      <c r="G24" s="249" t="s">
        <v>168</v>
      </c>
      <c r="H24" s="250" t="s">
        <v>169</v>
      </c>
      <c r="I24" s="251" t="s">
        <v>7</v>
      </c>
      <c r="J24" s="249" t="s">
        <v>168</v>
      </c>
      <c r="K24" s="250" t="s">
        <v>169</v>
      </c>
      <c r="L24" s="251" t="s">
        <v>7</v>
      </c>
      <c r="M24" s="249" t="s">
        <v>168</v>
      </c>
      <c r="N24" s="250" t="s">
        <v>169</v>
      </c>
      <c r="O24" s="251" t="s">
        <v>160</v>
      </c>
      <c r="P24" s="249" t="s">
        <v>168</v>
      </c>
      <c r="Q24" s="250" t="s">
        <v>169</v>
      </c>
      <c r="R24" s="251" t="s">
        <v>160</v>
      </c>
      <c r="S24" s="249" t="s">
        <v>168</v>
      </c>
      <c r="T24" s="250" t="s">
        <v>169</v>
      </c>
      <c r="U24" s="251" t="s">
        <v>160</v>
      </c>
      <c r="V24" s="249" t="s">
        <v>168</v>
      </c>
      <c r="W24" s="250" t="s">
        <v>169</v>
      </c>
      <c r="X24" s="251" t="s">
        <v>160</v>
      </c>
      <c r="Y24" s="249" t="s">
        <v>168</v>
      </c>
      <c r="Z24" s="250" t="s">
        <v>169</v>
      </c>
      <c r="AA24" s="251" t="s">
        <v>160</v>
      </c>
      <c r="AB24" s="249" t="s">
        <v>168</v>
      </c>
      <c r="AC24" s="250" t="s">
        <v>169</v>
      </c>
      <c r="AD24" s="251" t="s">
        <v>7</v>
      </c>
      <c r="AE24" s="1"/>
      <c r="AF24" s="1"/>
      <c r="AG24" s="1"/>
    </row>
    <row r="25" spans="2:33" ht="26.25" customHeight="1">
      <c r="B25" s="779" t="s">
        <v>306</v>
      </c>
      <c r="C25" s="780"/>
      <c r="D25" s="328">
        <v>18</v>
      </c>
      <c r="E25" s="326">
        <v>-16.3</v>
      </c>
      <c r="F25" s="327">
        <v>1.7</v>
      </c>
      <c r="G25" s="328">
        <v>16</v>
      </c>
      <c r="H25" s="326">
        <v>-57.9</v>
      </c>
      <c r="I25" s="327">
        <v>-41.9</v>
      </c>
      <c r="J25" s="328">
        <v>16.8</v>
      </c>
      <c r="K25" s="326">
        <v>-4.2</v>
      </c>
      <c r="L25" s="327">
        <v>12.6</v>
      </c>
      <c r="M25" s="328">
        <v>22.9</v>
      </c>
      <c r="N25" s="326">
        <v>-6.1</v>
      </c>
      <c r="O25" s="327">
        <v>16.8</v>
      </c>
      <c r="P25" s="328">
        <v>12.6</v>
      </c>
      <c r="Q25" s="326">
        <v>-10.9</v>
      </c>
      <c r="R25" s="327">
        <v>1.7</v>
      </c>
      <c r="S25" s="328">
        <v>11</v>
      </c>
      <c r="T25" s="326">
        <v>-4.9</v>
      </c>
      <c r="U25" s="327">
        <v>6.1</v>
      </c>
      <c r="V25" s="328">
        <v>10.4</v>
      </c>
      <c r="W25" s="326">
        <v>-7.3</v>
      </c>
      <c r="X25" s="327">
        <v>3.1</v>
      </c>
      <c r="Y25" s="328">
        <v>7.4</v>
      </c>
      <c r="Z25" s="326">
        <v>-7</v>
      </c>
      <c r="AA25" s="327">
        <v>0.4</v>
      </c>
      <c r="AB25" s="328">
        <v>9.2</v>
      </c>
      <c r="AC25" s="326">
        <v>-5.8</v>
      </c>
      <c r="AD25" s="327">
        <v>3.4</v>
      </c>
      <c r="AE25" s="1"/>
      <c r="AF25" s="1"/>
      <c r="AG25" s="1"/>
    </row>
    <row r="26" spans="2:33" ht="26.25" customHeight="1">
      <c r="B26" s="790" t="s">
        <v>307</v>
      </c>
      <c r="C26" s="791"/>
      <c r="D26" s="331">
        <v>17.1</v>
      </c>
      <c r="E26" s="329">
        <v>-20.9</v>
      </c>
      <c r="F26" s="330">
        <v>-3.8</v>
      </c>
      <c r="G26" s="331">
        <v>23.4</v>
      </c>
      <c r="H26" s="329">
        <v>-29.2</v>
      </c>
      <c r="I26" s="330">
        <v>-5.8</v>
      </c>
      <c r="J26" s="331">
        <v>40.3</v>
      </c>
      <c r="K26" s="329">
        <v>-5.7</v>
      </c>
      <c r="L26" s="330">
        <v>34.6</v>
      </c>
      <c r="M26" s="331">
        <v>45.7</v>
      </c>
      <c r="N26" s="329">
        <v>-4.5</v>
      </c>
      <c r="O26" s="330">
        <v>41.2</v>
      </c>
      <c r="P26" s="331">
        <v>47.4</v>
      </c>
      <c r="Q26" s="329">
        <v>-6.9</v>
      </c>
      <c r="R26" s="330">
        <v>40.5</v>
      </c>
      <c r="S26" s="331">
        <v>43.3</v>
      </c>
      <c r="T26" s="329">
        <v>-15.7</v>
      </c>
      <c r="U26" s="330">
        <v>27.6</v>
      </c>
      <c r="V26" s="331">
        <v>24.2</v>
      </c>
      <c r="W26" s="329">
        <v>-11.7</v>
      </c>
      <c r="X26" s="330">
        <v>12.5</v>
      </c>
      <c r="Y26" s="331">
        <v>39.8</v>
      </c>
      <c r="Z26" s="329">
        <v>-14</v>
      </c>
      <c r="AA26" s="330">
        <v>25.8</v>
      </c>
      <c r="AB26" s="331">
        <v>49.1</v>
      </c>
      <c r="AC26" s="329">
        <v>-8.6</v>
      </c>
      <c r="AD26" s="330">
        <v>40.5</v>
      </c>
      <c r="AE26" s="1"/>
      <c r="AF26" s="1"/>
      <c r="AG26" s="1"/>
    </row>
    <row r="27" spans="2:33" ht="36" customHeight="1">
      <c r="B27" s="792" t="s">
        <v>308</v>
      </c>
      <c r="C27" s="791"/>
      <c r="D27" s="331">
        <v>6.8</v>
      </c>
      <c r="E27" s="329">
        <v>-0.9</v>
      </c>
      <c r="F27" s="330">
        <v>5.9</v>
      </c>
      <c r="G27" s="331">
        <v>11.1</v>
      </c>
      <c r="H27" s="329">
        <v>-7.6</v>
      </c>
      <c r="I27" s="330">
        <v>3.5</v>
      </c>
      <c r="J27" s="331">
        <v>16.6</v>
      </c>
      <c r="K27" s="329">
        <v>-3.3</v>
      </c>
      <c r="L27" s="330">
        <v>13.3</v>
      </c>
      <c r="M27" s="331">
        <v>19.8</v>
      </c>
      <c r="N27" s="329">
        <v>-2.6</v>
      </c>
      <c r="O27" s="330">
        <v>17.2</v>
      </c>
      <c r="P27" s="331">
        <v>21.7</v>
      </c>
      <c r="Q27" s="329">
        <v>-1</v>
      </c>
      <c r="R27" s="330">
        <v>20.7</v>
      </c>
      <c r="S27" s="331">
        <v>13</v>
      </c>
      <c r="T27" s="329">
        <v>-4.4</v>
      </c>
      <c r="U27" s="330">
        <v>8.6</v>
      </c>
      <c r="V27" s="331">
        <v>6.7</v>
      </c>
      <c r="W27" s="329">
        <v>-1</v>
      </c>
      <c r="X27" s="330">
        <v>5.7</v>
      </c>
      <c r="Y27" s="331">
        <v>11.1</v>
      </c>
      <c r="Z27" s="329">
        <v>-0.8</v>
      </c>
      <c r="AA27" s="330">
        <v>10.3</v>
      </c>
      <c r="AB27" s="331">
        <v>10.8</v>
      </c>
      <c r="AC27" s="329">
        <v>-1E-07</v>
      </c>
      <c r="AD27" s="330">
        <v>10.8</v>
      </c>
      <c r="AE27" s="1"/>
      <c r="AF27" s="1"/>
      <c r="AG27" s="1"/>
    </row>
    <row r="28" spans="2:33" ht="36" customHeight="1" thickBot="1">
      <c r="B28" s="783" t="s">
        <v>309</v>
      </c>
      <c r="C28" s="782"/>
      <c r="D28" s="334">
        <v>5.5</v>
      </c>
      <c r="E28" s="332">
        <v>-2.2</v>
      </c>
      <c r="F28" s="333">
        <v>3.3</v>
      </c>
      <c r="G28" s="334">
        <v>7.1</v>
      </c>
      <c r="H28" s="332">
        <v>-1.6</v>
      </c>
      <c r="I28" s="333">
        <v>5.5</v>
      </c>
      <c r="J28" s="334">
        <v>10.3</v>
      </c>
      <c r="K28" s="332">
        <v>-4.8</v>
      </c>
      <c r="L28" s="333">
        <v>5.5</v>
      </c>
      <c r="M28" s="334">
        <v>8.3</v>
      </c>
      <c r="N28" s="332">
        <v>-1.4</v>
      </c>
      <c r="O28" s="333">
        <v>6.9</v>
      </c>
      <c r="P28" s="334">
        <v>11.9</v>
      </c>
      <c r="Q28" s="332">
        <v>-1.8</v>
      </c>
      <c r="R28" s="333">
        <v>10.1</v>
      </c>
      <c r="S28" s="334">
        <v>6.7</v>
      </c>
      <c r="T28" s="332">
        <v>-10.6</v>
      </c>
      <c r="U28" s="333">
        <v>-3.9</v>
      </c>
      <c r="V28" s="334">
        <v>6.9</v>
      </c>
      <c r="W28" s="332">
        <v>-2.2</v>
      </c>
      <c r="X28" s="333">
        <v>4.7</v>
      </c>
      <c r="Y28" s="334">
        <v>13.7</v>
      </c>
      <c r="Z28" s="332">
        <v>-1.4</v>
      </c>
      <c r="AA28" s="333">
        <v>12.3</v>
      </c>
      <c r="AB28" s="334">
        <v>6.5</v>
      </c>
      <c r="AC28" s="332">
        <v>-6.1</v>
      </c>
      <c r="AD28" s="333">
        <v>0.4</v>
      </c>
      <c r="AE28" s="1"/>
      <c r="AF28" s="1"/>
      <c r="AG28" s="1"/>
    </row>
    <row r="29" spans="2:33" ht="26.25" customHeight="1" thickTop="1">
      <c r="B29" s="788" t="s">
        <v>160</v>
      </c>
      <c r="C29" s="789"/>
      <c r="D29" s="337">
        <v>47.4</v>
      </c>
      <c r="E29" s="335">
        <v>-40.3</v>
      </c>
      <c r="F29" s="336">
        <v>7.1</v>
      </c>
      <c r="G29" s="337">
        <v>57.6</v>
      </c>
      <c r="H29" s="335">
        <v>-96.3</v>
      </c>
      <c r="I29" s="336">
        <v>-38.7</v>
      </c>
      <c r="J29" s="337">
        <v>84</v>
      </c>
      <c r="K29" s="335">
        <v>-18</v>
      </c>
      <c r="L29" s="336">
        <v>66</v>
      </c>
      <c r="M29" s="337">
        <v>96.7</v>
      </c>
      <c r="N29" s="335">
        <v>-14.6</v>
      </c>
      <c r="O29" s="336">
        <v>82.1</v>
      </c>
      <c r="P29" s="337">
        <v>93.6</v>
      </c>
      <c r="Q29" s="335">
        <v>-20.6</v>
      </c>
      <c r="R29" s="336">
        <v>73</v>
      </c>
      <c r="S29" s="337">
        <v>74</v>
      </c>
      <c r="T29" s="335">
        <v>-35.6</v>
      </c>
      <c r="U29" s="336">
        <v>38.4</v>
      </c>
      <c r="V29" s="337">
        <v>48.2</v>
      </c>
      <c r="W29" s="335">
        <v>-22.2</v>
      </c>
      <c r="X29" s="336">
        <v>26</v>
      </c>
      <c r="Y29" s="337">
        <v>72</v>
      </c>
      <c r="Z29" s="335">
        <v>-23.2</v>
      </c>
      <c r="AA29" s="336">
        <v>48.8</v>
      </c>
      <c r="AB29" s="337">
        <v>75.6</v>
      </c>
      <c r="AC29" s="335">
        <v>-20.5</v>
      </c>
      <c r="AD29" s="336">
        <v>55.1</v>
      </c>
      <c r="AE29" s="1"/>
      <c r="AF29" s="1"/>
      <c r="AG29" s="1"/>
    </row>
  </sheetData>
  <sheetProtection/>
  <mergeCells count="41">
    <mergeCell ref="B8:C8"/>
    <mergeCell ref="D3:F4"/>
    <mergeCell ref="B7:C7"/>
    <mergeCell ref="D12:F13"/>
    <mergeCell ref="G12:I13"/>
    <mergeCell ref="AB3:AD4"/>
    <mergeCell ref="S3:U4"/>
    <mergeCell ref="S12:U13"/>
    <mergeCell ref="Y12:AA13"/>
    <mergeCell ref="Y3:AA4"/>
    <mergeCell ref="V3:X4"/>
    <mergeCell ref="S22:U23"/>
    <mergeCell ref="J12:L13"/>
    <mergeCell ref="M3:O4"/>
    <mergeCell ref="M12:O13"/>
    <mergeCell ref="P3:R4"/>
    <mergeCell ref="P12:R13"/>
    <mergeCell ref="B29:C29"/>
    <mergeCell ref="B26:C26"/>
    <mergeCell ref="B27:C27"/>
    <mergeCell ref="B17:C17"/>
    <mergeCell ref="B12:C14"/>
    <mergeCell ref="V12:X13"/>
    <mergeCell ref="G3:I4"/>
    <mergeCell ref="B28:C28"/>
    <mergeCell ref="B22:C24"/>
    <mergeCell ref="M22:O23"/>
    <mergeCell ref="J22:L23"/>
    <mergeCell ref="D22:F23"/>
    <mergeCell ref="B25:C25"/>
    <mergeCell ref="B3:C5"/>
    <mergeCell ref="B6:C6"/>
    <mergeCell ref="J3:L4"/>
    <mergeCell ref="AB12:AD13"/>
    <mergeCell ref="AB22:AD23"/>
    <mergeCell ref="G22:I23"/>
    <mergeCell ref="B15:C15"/>
    <mergeCell ref="B16:C16"/>
    <mergeCell ref="V22:X23"/>
    <mergeCell ref="P22:R23"/>
    <mergeCell ref="Y22:AA2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51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2.375" style="11" customWidth="1"/>
    <col min="3" max="5" width="18.625" style="129" customWidth="1"/>
    <col min="6" max="6" width="1.00390625" style="129" customWidth="1"/>
    <col min="7" max="7" width="18.625" style="128" customWidth="1"/>
    <col min="8" max="8" width="18.625" style="1" customWidth="1"/>
    <col min="9" max="9" width="18.625" style="284" customWidth="1"/>
    <col min="10" max="10" width="1.00390625" style="284" customWidth="1"/>
    <col min="11" max="11" width="18.625" style="284" customWidth="1"/>
    <col min="12" max="12" width="18.625" style="2" customWidth="1"/>
    <col min="13" max="13" width="18.625" style="1" customWidth="1"/>
    <col min="14" max="14" width="2.75390625" style="1" customWidth="1"/>
    <col min="15" max="15" width="18.625" style="284" customWidth="1"/>
    <col min="16" max="16384" width="9.00390625" style="1" customWidth="1"/>
  </cols>
  <sheetData>
    <row r="1" spans="1:15" ht="21.75" customHeight="1">
      <c r="A1" s="50" t="s">
        <v>310</v>
      </c>
      <c r="B1" s="50"/>
      <c r="D1" s="253"/>
      <c r="G1" s="254"/>
      <c r="I1" s="305"/>
      <c r="J1" s="305"/>
      <c r="K1" s="305"/>
      <c r="O1" s="305"/>
    </row>
    <row r="2" spans="2:15" ht="18">
      <c r="B2" s="13"/>
      <c r="D2" s="255"/>
      <c r="E2" s="256"/>
      <c r="F2" s="600"/>
      <c r="G2" s="483"/>
      <c r="I2" s="483"/>
      <c r="J2" s="483"/>
      <c r="K2" s="483"/>
      <c r="M2" s="483"/>
      <c r="O2" s="684" t="s">
        <v>432</v>
      </c>
    </row>
    <row r="3" spans="2:15" s="14" customFormat="1" ht="45">
      <c r="B3" s="54"/>
      <c r="C3" s="799" t="s">
        <v>348</v>
      </c>
      <c r="D3" s="800"/>
      <c r="E3" s="801"/>
      <c r="F3" s="601"/>
      <c r="G3" s="796" t="s">
        <v>9</v>
      </c>
      <c r="H3" s="797"/>
      <c r="I3" s="798"/>
      <c r="K3" s="793" t="s">
        <v>52</v>
      </c>
      <c r="L3" s="794"/>
      <c r="M3" s="795"/>
      <c r="N3" s="342"/>
      <c r="O3" s="697" t="s">
        <v>435</v>
      </c>
    </row>
    <row r="4" spans="2:15" s="15" customFormat="1" ht="54.75" customHeight="1">
      <c r="B4" s="55"/>
      <c r="C4" s="608" t="s">
        <v>349</v>
      </c>
      <c r="D4" s="610" t="s">
        <v>350</v>
      </c>
      <c r="E4" s="609" t="s">
        <v>21</v>
      </c>
      <c r="F4" s="602"/>
      <c r="G4" s="257" t="s">
        <v>23</v>
      </c>
      <c r="H4" s="259" t="s">
        <v>25</v>
      </c>
      <c r="I4" s="260" t="s">
        <v>27</v>
      </c>
      <c r="K4" s="393" t="s">
        <v>45</v>
      </c>
      <c r="L4" s="426" t="s">
        <v>170</v>
      </c>
      <c r="M4" s="607" t="s">
        <v>325</v>
      </c>
      <c r="N4" s="343"/>
      <c r="O4" s="686" t="s">
        <v>438</v>
      </c>
    </row>
    <row r="5" spans="2:15" s="51" customFormat="1" ht="30" customHeight="1">
      <c r="B5" s="126" t="s">
        <v>48</v>
      </c>
      <c r="C5" s="299">
        <v>48.5</v>
      </c>
      <c r="D5" s="301">
        <v>58.1</v>
      </c>
      <c r="E5" s="300">
        <v>78.8</v>
      </c>
      <c r="F5" s="599"/>
      <c r="G5" s="299">
        <v>89.5</v>
      </c>
      <c r="H5" s="301">
        <v>101.5</v>
      </c>
      <c r="I5" s="302">
        <v>33.6</v>
      </c>
      <c r="J5" s="303"/>
      <c r="K5" s="270">
        <v>13.7</v>
      </c>
      <c r="L5" s="432">
        <v>45.3</v>
      </c>
      <c r="M5" s="430">
        <v>62.2</v>
      </c>
      <c r="N5" s="406"/>
      <c r="O5" s="687">
        <v>15.8</v>
      </c>
    </row>
    <row r="6" spans="2:15" s="52" customFormat="1" ht="25.5" customHeight="1">
      <c r="B6" s="127" t="s">
        <v>314</v>
      </c>
      <c r="C6" s="270">
        <v>-33.6</v>
      </c>
      <c r="D6" s="272">
        <v>-412.5</v>
      </c>
      <c r="E6" s="271">
        <v>43.7</v>
      </c>
      <c r="F6" s="603"/>
      <c r="G6" s="270">
        <v>58.8</v>
      </c>
      <c r="H6" s="272">
        <v>62.7</v>
      </c>
      <c r="I6" s="273">
        <v>19</v>
      </c>
      <c r="J6" s="304"/>
      <c r="K6" s="270">
        <v>8.8</v>
      </c>
      <c r="L6" s="272">
        <v>16</v>
      </c>
      <c r="M6" s="430">
        <v>-3.6</v>
      </c>
      <c r="N6" s="406"/>
      <c r="O6" s="687">
        <v>3</v>
      </c>
    </row>
    <row r="7" spans="2:15" s="52" customFormat="1" ht="25.5" customHeight="1">
      <c r="B7" s="56" t="s">
        <v>8</v>
      </c>
      <c r="C7" s="270">
        <v>3077</v>
      </c>
      <c r="D7" s="272">
        <v>2448.5</v>
      </c>
      <c r="E7" s="271">
        <v>2521.7</v>
      </c>
      <c r="F7" s="603"/>
      <c r="G7" s="270">
        <v>2619.5</v>
      </c>
      <c r="H7" s="272">
        <v>2669.4</v>
      </c>
      <c r="I7" s="273">
        <v>2313</v>
      </c>
      <c r="J7" s="304"/>
      <c r="K7" s="270">
        <v>2160.9</v>
      </c>
      <c r="L7" s="272">
        <v>2117</v>
      </c>
      <c r="M7" s="430">
        <v>2120.6</v>
      </c>
      <c r="N7" s="406"/>
      <c r="O7" s="688">
        <v>2006.5</v>
      </c>
    </row>
    <row r="8" spans="2:15" s="52" customFormat="1" ht="25.5" customHeight="1">
      <c r="B8" s="56" t="s">
        <v>313</v>
      </c>
      <c r="C8" s="270">
        <v>316.2</v>
      </c>
      <c r="D8" s="272">
        <v>280.2</v>
      </c>
      <c r="E8" s="271">
        <v>427</v>
      </c>
      <c r="F8" s="603"/>
      <c r="G8" s="270">
        <v>488.6</v>
      </c>
      <c r="H8" s="272">
        <v>476</v>
      </c>
      <c r="I8" s="273">
        <v>319</v>
      </c>
      <c r="J8" s="304"/>
      <c r="K8" s="270">
        <v>352.4</v>
      </c>
      <c r="L8" s="272">
        <v>330</v>
      </c>
      <c r="M8" s="430">
        <v>305.9</v>
      </c>
      <c r="N8" s="406"/>
      <c r="O8" s="689">
        <v>290.2</v>
      </c>
    </row>
    <row r="9" spans="2:15" s="52" customFormat="1" ht="25.5" customHeight="1">
      <c r="B9" s="56" t="s">
        <v>315</v>
      </c>
      <c r="C9" s="270">
        <v>10.3</v>
      </c>
      <c r="D9" s="272">
        <v>11.4</v>
      </c>
      <c r="E9" s="271">
        <v>16.9</v>
      </c>
      <c r="F9" s="603"/>
      <c r="G9" s="270">
        <v>18.7</v>
      </c>
      <c r="H9" s="272">
        <v>17.8</v>
      </c>
      <c r="I9" s="273">
        <v>13.8</v>
      </c>
      <c r="K9" s="394">
        <v>16.3</v>
      </c>
      <c r="L9" s="272">
        <v>15.6</v>
      </c>
      <c r="M9" s="430">
        <v>14.4</v>
      </c>
      <c r="N9" s="605"/>
      <c r="O9" s="690">
        <v>14.5</v>
      </c>
    </row>
    <row r="10" spans="2:15" s="52" customFormat="1" ht="25.5" customHeight="1">
      <c r="B10" s="56" t="s">
        <v>10</v>
      </c>
      <c r="C10" s="270">
        <v>1992.8</v>
      </c>
      <c r="D10" s="272">
        <v>1428.4</v>
      </c>
      <c r="E10" s="271">
        <v>1386.3</v>
      </c>
      <c r="F10" s="603"/>
      <c r="G10" s="270">
        <v>1317.7</v>
      </c>
      <c r="H10" s="272">
        <v>1299.1</v>
      </c>
      <c r="I10" s="273">
        <v>1286.9</v>
      </c>
      <c r="K10" s="394">
        <v>1193.5</v>
      </c>
      <c r="L10" s="272">
        <v>1116.3</v>
      </c>
      <c r="M10" s="430">
        <v>1090.5</v>
      </c>
      <c r="N10" s="406"/>
      <c r="O10" s="691">
        <v>1041.7</v>
      </c>
    </row>
    <row r="11" spans="2:15" s="52" customFormat="1" ht="25.5" customHeight="1">
      <c r="B11" s="56" t="s">
        <v>11</v>
      </c>
      <c r="C11" s="270">
        <v>1577.1</v>
      </c>
      <c r="D11" s="272">
        <v>1002.3</v>
      </c>
      <c r="E11" s="271">
        <v>864.4</v>
      </c>
      <c r="F11" s="603"/>
      <c r="G11" s="270">
        <v>846.1</v>
      </c>
      <c r="H11" s="272">
        <v>918.9</v>
      </c>
      <c r="I11" s="273">
        <v>865.3</v>
      </c>
      <c r="K11" s="394">
        <v>737.8</v>
      </c>
      <c r="L11" s="272">
        <v>700.6</v>
      </c>
      <c r="M11" s="430">
        <v>647.8</v>
      </c>
      <c r="N11" s="406"/>
      <c r="O11" s="689">
        <v>629.3</v>
      </c>
    </row>
    <row r="12" spans="2:15" s="52" customFormat="1" ht="25.5" customHeight="1">
      <c r="B12" s="56" t="s">
        <v>12</v>
      </c>
      <c r="C12" s="270">
        <v>6.3</v>
      </c>
      <c r="D12" s="272">
        <v>5.1</v>
      </c>
      <c r="E12" s="271">
        <v>3.2</v>
      </c>
      <c r="F12" s="603"/>
      <c r="G12" s="270">
        <v>2.7</v>
      </c>
      <c r="H12" s="272">
        <v>2.7</v>
      </c>
      <c r="I12" s="273">
        <v>4</v>
      </c>
      <c r="K12" s="394">
        <v>3.4</v>
      </c>
      <c r="L12" s="433">
        <v>3.4</v>
      </c>
      <c r="M12" s="430">
        <v>3.6</v>
      </c>
      <c r="N12" s="606"/>
      <c r="O12" s="690">
        <v>3.6</v>
      </c>
    </row>
    <row r="13" spans="2:15" s="52" customFormat="1" ht="25.5" customHeight="1">
      <c r="B13" s="57" t="s">
        <v>13</v>
      </c>
      <c r="C13" s="274">
        <v>4.9</v>
      </c>
      <c r="D13" s="276">
        <v>3.6</v>
      </c>
      <c r="E13" s="275">
        <v>2</v>
      </c>
      <c r="F13" s="603"/>
      <c r="G13" s="274">
        <v>1.7</v>
      </c>
      <c r="H13" s="276">
        <v>1.9</v>
      </c>
      <c r="I13" s="277">
        <v>2.7</v>
      </c>
      <c r="K13" s="395">
        <v>2.1</v>
      </c>
      <c r="L13" s="434">
        <v>2.1</v>
      </c>
      <c r="M13" s="431">
        <v>2.1</v>
      </c>
      <c r="N13" s="606"/>
      <c r="O13" s="692">
        <v>2.2</v>
      </c>
    </row>
    <row r="14" spans="2:15" ht="37.5" customHeight="1">
      <c r="B14" s="16"/>
      <c r="C14" s="25"/>
      <c r="D14" s="25"/>
      <c r="E14" s="25"/>
      <c r="F14" s="25"/>
      <c r="G14" s="262"/>
      <c r="I14" s="18"/>
      <c r="J14" s="18"/>
      <c r="K14" s="18"/>
      <c r="O14" s="18"/>
    </row>
    <row r="15" spans="1:15" ht="33" customHeight="1">
      <c r="A15" s="49" t="s">
        <v>311</v>
      </c>
      <c r="B15" s="49"/>
      <c r="C15" s="263"/>
      <c r="D15" s="263"/>
      <c r="E15" s="501"/>
      <c r="F15" s="501"/>
      <c r="G15" s="372"/>
      <c r="I15" s="372"/>
      <c r="J15" s="372"/>
      <c r="K15" s="372"/>
      <c r="M15" s="372"/>
      <c r="O15" s="802" t="s">
        <v>433</v>
      </c>
    </row>
    <row r="16" spans="2:15" ht="11.25" customHeight="1">
      <c r="B16" s="19"/>
      <c r="C16" s="19"/>
      <c r="D16" s="19"/>
      <c r="E16" s="263"/>
      <c r="F16" s="263"/>
      <c r="G16" s="502"/>
      <c r="H16" s="604"/>
      <c r="I16" s="500"/>
      <c r="J16" s="1"/>
      <c r="K16" s="500"/>
      <c r="L16" s="500"/>
      <c r="M16" s="500"/>
      <c r="N16" s="2"/>
      <c r="O16" s="803"/>
    </row>
    <row r="17" spans="2:15" s="15" customFormat="1" ht="54.75" customHeight="1">
      <c r="B17" s="58"/>
      <c r="C17" s="614" t="s">
        <v>349</v>
      </c>
      <c r="D17" s="610" t="s">
        <v>350</v>
      </c>
      <c r="E17" s="258" t="s">
        <v>21</v>
      </c>
      <c r="F17" s="611"/>
      <c r="G17" s="257" t="s">
        <v>23</v>
      </c>
      <c r="H17" s="259" t="s">
        <v>25</v>
      </c>
      <c r="I17" s="260" t="s">
        <v>27</v>
      </c>
      <c r="K17" s="393" t="s">
        <v>75</v>
      </c>
      <c r="L17" s="426" t="s">
        <v>170</v>
      </c>
      <c r="M17" s="607" t="s">
        <v>325</v>
      </c>
      <c r="N17" s="343"/>
      <c r="O17" s="686" t="s">
        <v>438</v>
      </c>
    </row>
    <row r="18" spans="2:15" s="53" customFormat="1" ht="18" customHeight="1">
      <c r="B18" s="484" t="s">
        <v>14</v>
      </c>
      <c r="C18" s="616"/>
      <c r="D18" s="621"/>
      <c r="E18" s="615"/>
      <c r="F18" s="611"/>
      <c r="G18" s="264"/>
      <c r="H18" s="265"/>
      <c r="I18" s="266"/>
      <c r="K18" s="396"/>
      <c r="L18" s="427"/>
      <c r="M18" s="424"/>
      <c r="N18" s="344"/>
      <c r="O18" s="693"/>
    </row>
    <row r="19" spans="2:15" s="52" customFormat="1" ht="18" customHeight="1">
      <c r="B19" s="485" t="s">
        <v>15</v>
      </c>
      <c r="C19" s="617">
        <v>718</v>
      </c>
      <c r="D19" s="403">
        <v>528</v>
      </c>
      <c r="E19" s="139">
        <v>696</v>
      </c>
      <c r="F19" s="612"/>
      <c r="G19" s="132">
        <v>491</v>
      </c>
      <c r="H19" s="133">
        <v>330</v>
      </c>
      <c r="I19" s="139">
        <v>117</v>
      </c>
      <c r="K19" s="397">
        <v>181</v>
      </c>
      <c r="L19" s="403">
        <v>166</v>
      </c>
      <c r="M19" s="408">
        <v>148</v>
      </c>
      <c r="N19" s="345"/>
      <c r="O19" s="694">
        <v>101</v>
      </c>
    </row>
    <row r="20" spans="2:15" s="52" customFormat="1" ht="25.5" customHeight="1">
      <c r="B20" s="486" t="s">
        <v>16</v>
      </c>
      <c r="C20" s="618">
        <v>794</v>
      </c>
      <c r="D20" s="359">
        <v>777</v>
      </c>
      <c r="E20" s="137">
        <v>766</v>
      </c>
      <c r="F20" s="612"/>
      <c r="G20" s="135">
        <v>730</v>
      </c>
      <c r="H20" s="136">
        <v>627</v>
      </c>
      <c r="I20" s="137">
        <v>428</v>
      </c>
      <c r="K20" s="307">
        <v>239</v>
      </c>
      <c r="L20" s="359">
        <v>198</v>
      </c>
      <c r="M20" s="360">
        <v>168</v>
      </c>
      <c r="N20" s="345"/>
      <c r="O20" s="695">
        <v>150</v>
      </c>
    </row>
    <row r="21" spans="2:15" s="52" customFormat="1" ht="25.5" customHeight="1">
      <c r="B21" s="486" t="s">
        <v>17</v>
      </c>
      <c r="C21" s="618">
        <v>205</v>
      </c>
      <c r="D21" s="359">
        <v>325</v>
      </c>
      <c r="E21" s="137">
        <v>388</v>
      </c>
      <c r="F21" s="612"/>
      <c r="G21" s="135">
        <v>318</v>
      </c>
      <c r="H21" s="136">
        <v>304</v>
      </c>
      <c r="I21" s="137">
        <v>103</v>
      </c>
      <c r="K21" s="307">
        <v>120</v>
      </c>
      <c r="L21" s="359">
        <v>116</v>
      </c>
      <c r="M21" s="360">
        <v>114</v>
      </c>
      <c r="N21" s="345"/>
      <c r="O21" s="695">
        <v>96</v>
      </c>
    </row>
    <row r="22" spans="2:15" s="52" customFormat="1" ht="25.5" customHeight="1">
      <c r="B22" s="487" t="s">
        <v>312</v>
      </c>
      <c r="C22" s="618">
        <v>11715.39</v>
      </c>
      <c r="D22" s="359">
        <v>11668.95</v>
      </c>
      <c r="E22" s="137">
        <v>17059.66</v>
      </c>
      <c r="F22" s="612"/>
      <c r="G22" s="135">
        <v>17287.65</v>
      </c>
      <c r="H22" s="136">
        <v>12525.54</v>
      </c>
      <c r="I22" s="137">
        <v>8109.53</v>
      </c>
      <c r="K22" s="307">
        <v>11090</v>
      </c>
      <c r="L22" s="359">
        <v>9755</v>
      </c>
      <c r="M22" s="360">
        <v>10084</v>
      </c>
      <c r="N22" s="345"/>
      <c r="O22" s="695">
        <v>8870.16</v>
      </c>
    </row>
    <row r="23" spans="2:15" s="52" customFormat="1" ht="44.25" customHeight="1">
      <c r="B23" s="487" t="s">
        <v>73</v>
      </c>
      <c r="C23" s="617">
        <v>194817297</v>
      </c>
      <c r="D23" s="403">
        <v>219825798</v>
      </c>
      <c r="E23" s="139">
        <v>346172113</v>
      </c>
      <c r="F23" s="612"/>
      <c r="G23" s="132">
        <v>687273129</v>
      </c>
      <c r="H23" s="136">
        <v>1205695844</v>
      </c>
      <c r="I23" s="137">
        <v>1233577987</v>
      </c>
      <c r="K23" s="307">
        <v>1241281744</v>
      </c>
      <c r="L23" s="359">
        <v>1251087488</v>
      </c>
      <c r="M23" s="360">
        <v>1251031107</v>
      </c>
      <c r="N23" s="345"/>
      <c r="O23" s="695">
        <v>1251022520</v>
      </c>
    </row>
    <row r="24" spans="2:15" s="52" customFormat="1" ht="44.25" customHeight="1">
      <c r="B24" s="487" t="s">
        <v>71</v>
      </c>
      <c r="C24" s="617">
        <v>117695891</v>
      </c>
      <c r="D24" s="403">
        <v>147271370</v>
      </c>
      <c r="E24" s="139">
        <v>161838561</v>
      </c>
      <c r="F24" s="612"/>
      <c r="G24" s="132">
        <v>139697053</v>
      </c>
      <c r="H24" s="136">
        <v>10836065</v>
      </c>
      <c r="I24" s="137">
        <v>1500000</v>
      </c>
      <c r="K24" s="307">
        <v>834247</v>
      </c>
      <c r="L24" s="359" t="s">
        <v>223</v>
      </c>
      <c r="M24" s="436" t="s">
        <v>357</v>
      </c>
      <c r="N24" s="345"/>
      <c r="O24" s="695" t="s">
        <v>445</v>
      </c>
    </row>
    <row r="25" spans="2:15" s="52" customFormat="1" ht="44.25" customHeight="1">
      <c r="B25" s="487" t="s">
        <v>70</v>
      </c>
      <c r="C25" s="617">
        <v>213462191</v>
      </c>
      <c r="D25" s="403">
        <v>240066694</v>
      </c>
      <c r="E25" s="139">
        <v>403985111</v>
      </c>
      <c r="F25" s="612"/>
      <c r="G25" s="132">
        <v>1067852177</v>
      </c>
      <c r="H25" s="136">
        <v>1233562344</v>
      </c>
      <c r="I25" s="137">
        <v>1233519837</v>
      </c>
      <c r="K25" s="307">
        <v>1251091013</v>
      </c>
      <c r="L25" s="359">
        <v>1251082539</v>
      </c>
      <c r="M25" s="436">
        <v>1251023914</v>
      </c>
      <c r="N25" s="345"/>
      <c r="O25" s="695">
        <v>1251021226</v>
      </c>
    </row>
    <row r="26" spans="2:15" s="52" customFormat="1" ht="44.25" customHeight="1">
      <c r="B26" s="487" t="s">
        <v>72</v>
      </c>
      <c r="C26" s="617">
        <v>133000000</v>
      </c>
      <c r="D26" s="403">
        <v>166825000</v>
      </c>
      <c r="E26" s="139">
        <v>145825000</v>
      </c>
      <c r="F26" s="612"/>
      <c r="G26" s="132">
        <v>32325000</v>
      </c>
      <c r="H26" s="136">
        <v>1500000</v>
      </c>
      <c r="I26" s="137">
        <v>1500000</v>
      </c>
      <c r="K26" s="307" t="s">
        <v>59</v>
      </c>
      <c r="L26" s="359" t="s">
        <v>171</v>
      </c>
      <c r="M26" s="436" t="s">
        <v>357</v>
      </c>
      <c r="N26" s="345"/>
      <c r="O26" s="695" t="s">
        <v>445</v>
      </c>
    </row>
    <row r="27" spans="2:15" s="52" customFormat="1" ht="25.5" customHeight="1">
      <c r="B27" s="59" t="s">
        <v>18</v>
      </c>
      <c r="C27" s="619">
        <v>-172.52</v>
      </c>
      <c r="D27" s="279">
        <v>-1876.48</v>
      </c>
      <c r="E27" s="280">
        <v>99.55</v>
      </c>
      <c r="F27" s="613"/>
      <c r="G27" s="278">
        <v>52.1</v>
      </c>
      <c r="H27" s="279">
        <v>50.53</v>
      </c>
      <c r="I27" s="280">
        <v>15.31</v>
      </c>
      <c r="K27" s="398">
        <v>7.06</v>
      </c>
      <c r="L27" s="428">
        <v>12.77</v>
      </c>
      <c r="M27" s="425">
        <v>-2.92</v>
      </c>
      <c r="N27" s="345"/>
      <c r="O27" s="696">
        <v>2.41</v>
      </c>
    </row>
    <row r="28" spans="2:15" s="52" customFormat="1" ht="25.5" customHeight="1">
      <c r="B28" s="90" t="s">
        <v>19</v>
      </c>
      <c r="C28" s="620">
        <v>235.43</v>
      </c>
      <c r="D28" s="282">
        <v>-1440.26</v>
      </c>
      <c r="E28" s="283">
        <v>-368.95</v>
      </c>
      <c r="F28" s="613"/>
      <c r="G28" s="281">
        <v>144.22</v>
      </c>
      <c r="H28" s="282">
        <v>383.46</v>
      </c>
      <c r="I28" s="283">
        <v>256.17</v>
      </c>
      <c r="K28" s="399">
        <v>281.69</v>
      </c>
      <c r="L28" s="429">
        <v>263.79</v>
      </c>
      <c r="M28" s="437">
        <v>244.52</v>
      </c>
      <c r="N28" s="345"/>
      <c r="O28" s="707">
        <v>231.98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4">
    <mergeCell ref="K3:M3"/>
    <mergeCell ref="G3:I3"/>
    <mergeCell ref="C3:E3"/>
    <mergeCell ref="O15:O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taniwaki.toshinori</cp:lastModifiedBy>
  <cp:lastPrinted>2012-11-02T02:24:14Z</cp:lastPrinted>
  <dcterms:created xsi:type="dcterms:W3CDTF">2003-04-11T02:14:46Z</dcterms:created>
  <dcterms:modified xsi:type="dcterms:W3CDTF">2012-11-02T03:53:46Z</dcterms:modified>
  <cp:category/>
  <cp:version/>
  <cp:contentType/>
  <cp:contentStatus/>
</cp:coreProperties>
</file>